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79090\Desktop\"/>
    </mc:Choice>
  </mc:AlternateContent>
  <xr:revisionPtr revIDLastSave="0" documentId="8_{B457A2B2-ACD7-459A-9486-C49A6C755DFD}" xr6:coauthVersionLast="45" xr6:coauthVersionMax="45" xr10:uidLastSave="{00000000-0000-0000-0000-000000000000}"/>
  <bookViews>
    <workbookView xWindow="-120" yWindow="-120" windowWidth="24240" windowHeight="13140" tabRatio="693" activeTab="1" xr2:uid="{00000000-000D-0000-FFFF-FFFF00000000}"/>
  </bookViews>
  <sheets>
    <sheet name="АБСОЛЮТ-РТИ" sheetId="2" r:id="rId1"/>
    <sheet name="A" sheetId="6" r:id="rId2"/>
    <sheet name="В(Б)" sheetId="9" r:id="rId3"/>
    <sheet name="С(В)" sheetId="10" r:id="rId4"/>
    <sheet name="Д(Е)" sheetId="11" r:id="rId5"/>
    <sheet name="Е(Д)" sheetId="12" r:id="rId6"/>
    <sheet name="Z(O)" sheetId="7" r:id="rId7"/>
    <sheet name="SPB" sheetId="3" r:id="rId8"/>
    <sheet name="SPA" sheetId="1" r:id="rId9"/>
    <sheet name="SPC" sheetId="4" r:id="rId10"/>
    <sheet name="SPZ" sheetId="5" r:id="rId11"/>
  </sheets>
  <definedNames>
    <definedName name="_xlnm._FilterDatabase" localSheetId="1" hidden="1">A!$A$4:$E$4</definedName>
    <definedName name="_xlnm._FilterDatabase" localSheetId="8" hidden="1">SPA!$A$4:$E$4</definedName>
    <definedName name="_xlnm._FilterDatabase" localSheetId="7" hidden="1">SPB!$A$4:$E$4</definedName>
    <definedName name="_xlnm._FilterDatabase" localSheetId="9" hidden="1">SPC!$A$4:$E$4</definedName>
    <definedName name="_xlnm._FilterDatabase" localSheetId="10" hidden="1">SPZ!$A$4:$E$4</definedName>
    <definedName name="_xlnm._FilterDatabase" localSheetId="6" hidden="1">'Z(O)'!$A$4:$E$4</definedName>
    <definedName name="_xlnm._FilterDatabase" localSheetId="2" hidden="1">'В(Б)'!$A$4:$E$4</definedName>
    <definedName name="_xlnm._FilterDatabase" localSheetId="4" hidden="1">'Д(Е)'!$A$4:$E$4</definedName>
    <definedName name="_xlnm._FilterDatabase" localSheetId="5" hidden="1">'Е(Д)'!$A$4:$E$4</definedName>
    <definedName name="_xlnm._FilterDatabase" localSheetId="3" hidden="1">'С(В)'!$A$4:$E$4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2" l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5" i="12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5" i="1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5" i="10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" i="9"/>
  <c r="E6" i="7" l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5" i="7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" i="6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5" i="5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5" i="4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5" i="3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5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5" i="1"/>
</calcChain>
</file>

<file path=xl/sharedStrings.xml><?xml version="1.0" encoding="utf-8"?>
<sst xmlns="http://schemas.openxmlformats.org/spreadsheetml/2006/main" count="892" uniqueCount="432">
  <si>
    <t>SPA-1000</t>
  </si>
  <si>
    <t>SPA</t>
  </si>
  <si>
    <t>SPA-1032</t>
  </si>
  <si>
    <t>SPA-1060</t>
  </si>
  <si>
    <t>SPA-1082</t>
  </si>
  <si>
    <t>SPA-1120</t>
  </si>
  <si>
    <t>SPA-1180</t>
  </si>
  <si>
    <t>SPA-1207</t>
  </si>
  <si>
    <t>SPA-1232</t>
  </si>
  <si>
    <t>SPA-1250</t>
  </si>
  <si>
    <t>SPA-1257</t>
  </si>
  <si>
    <t>SPA-1282</t>
  </si>
  <si>
    <t>SPA-1307</t>
  </si>
  <si>
    <t>SPA-1320</t>
  </si>
  <si>
    <t>SPA-1332</t>
  </si>
  <si>
    <t>SPA-1357</t>
  </si>
  <si>
    <t>SPA-1400</t>
  </si>
  <si>
    <t>SPA-1432</t>
  </si>
  <si>
    <t>SPA-1457</t>
  </si>
  <si>
    <t>SPA-1482</t>
  </si>
  <si>
    <t>SPA-1500</t>
  </si>
  <si>
    <t>SPA-1557</t>
  </si>
  <si>
    <t>SPA-1600</t>
  </si>
  <si>
    <t>SPA-1632</t>
  </si>
  <si>
    <t>SPA-1700</t>
  </si>
  <si>
    <t>SPA-1757</t>
  </si>
  <si>
    <t>SPA-1782</t>
  </si>
  <si>
    <t>SPA-1800</t>
  </si>
  <si>
    <t>SPA-1832</t>
  </si>
  <si>
    <t>SPA-1857</t>
  </si>
  <si>
    <t>SPA-1882</t>
  </si>
  <si>
    <t>SPA-1900</t>
  </si>
  <si>
    <t>SPA-2000</t>
  </si>
  <si>
    <t>SPA-2120</t>
  </si>
  <si>
    <t>SPA-2232</t>
  </si>
  <si>
    <t>SPA-2240</t>
  </si>
  <si>
    <t>SPA-2282</t>
  </si>
  <si>
    <t>SPA-2300</t>
  </si>
  <si>
    <t>SPA-2360</t>
  </si>
  <si>
    <t>SPA-2500</t>
  </si>
  <si>
    <t>SPA-2650</t>
  </si>
  <si>
    <t>SPA-2800</t>
  </si>
  <si>
    <t>SPA-2832</t>
  </si>
  <si>
    <t>SPA-3000</t>
  </si>
  <si>
    <t>SPA-3150</t>
  </si>
  <si>
    <t>SPA-3350</t>
  </si>
  <si>
    <t>SPA-3550</t>
  </si>
  <si>
    <t>SPA-3750</t>
  </si>
  <si>
    <t>SPA-4000</t>
  </si>
  <si>
    <t>SPA-4250</t>
  </si>
  <si>
    <t>SPA-4500</t>
  </si>
  <si>
    <t>SPA-732</t>
  </si>
  <si>
    <t>SPA-800</t>
  </si>
  <si>
    <t>SPA-850</t>
  </si>
  <si>
    <t>SPA-882</t>
  </si>
  <si>
    <t>SPA-900</t>
  </si>
  <si>
    <t>SPA-950</t>
  </si>
  <si>
    <t>SPA-982</t>
  </si>
  <si>
    <t>Ремень</t>
  </si>
  <si>
    <t>Длина</t>
  </si>
  <si>
    <t>Профиль</t>
  </si>
  <si>
    <t>Цена с НДС</t>
  </si>
  <si>
    <t>Вес одного ремня в КГ</t>
  </si>
  <si>
    <t>Объем одного ремня в м3</t>
  </si>
  <si>
    <t>КАРТОЧКА ПРЕДПРИЯТИЯ</t>
  </si>
  <si>
    <t>Общество с ограниченной ответственностью «Абсолют-РТИ»</t>
  </si>
  <si>
    <t>ОГРН 1165543062211</t>
  </si>
  <si>
    <t>ИНН 5507145154</t>
  </si>
  <si>
    <t>КПП 550701001</t>
  </si>
  <si>
    <t>ОКАТО 52401364000</t>
  </si>
  <si>
    <t>Р/c: 40702810423050006327 Филиал «Новосибирский» АО «АЛЬФА-БАНК»</t>
  </si>
  <si>
    <t>К/с: 30101810600000000774 БИК 045004774</t>
  </si>
  <si>
    <t>Тел: +7(343)2885409, +7(343)28854067</t>
  </si>
  <si>
    <t>Директор: Гавриленко Дмитрий Николаевич действует на основании УСТАВА</t>
  </si>
  <si>
    <r>
      <rPr>
        <b/>
        <sz val="11"/>
        <color theme="1"/>
        <rFont val="Calibri"/>
        <family val="2"/>
        <charset val="204"/>
        <scheme val="minor"/>
      </rPr>
      <t>Адрес обособленного подразделения</t>
    </r>
    <r>
      <rPr>
        <sz val="11"/>
        <color theme="1"/>
        <rFont val="Calibri"/>
        <family val="2"/>
        <charset val="204"/>
        <scheme val="minor"/>
      </rPr>
      <t>: г.Екатеринбург ул.Титова д. 19, литер Е, офис 211</t>
    </r>
  </si>
  <si>
    <r>
      <rPr>
        <b/>
        <sz val="11"/>
        <color theme="1"/>
        <rFont val="Calibri"/>
        <family val="2"/>
        <charset val="204"/>
        <scheme val="minor"/>
      </rPr>
      <t>Юридический адрес</t>
    </r>
    <r>
      <rPr>
        <sz val="11"/>
        <color theme="1"/>
        <rFont val="Calibri"/>
        <family val="2"/>
        <charset val="204"/>
        <scheme val="minor"/>
      </rPr>
      <t>: 644103, Омская обл, Омск г, 12 Декабря ул, дом № 104</t>
    </r>
  </si>
  <si>
    <t>Ремни</t>
  </si>
  <si>
    <t>Рукава, конвейерная лента, манжеты</t>
  </si>
  <si>
    <t>Прочие РТИ</t>
  </si>
  <si>
    <t>kn@absolutrti.ru</t>
  </si>
  <si>
    <t>nm@absolutrti.ru</t>
  </si>
  <si>
    <t>snab@absolutrti.ru</t>
  </si>
  <si>
    <t>SPB-1250</t>
  </si>
  <si>
    <t>SPB</t>
  </si>
  <si>
    <t>SPB-1320</t>
  </si>
  <si>
    <t>SPB-1400</t>
  </si>
  <si>
    <t>SPB-1500</t>
  </si>
  <si>
    <t>SPB-1600</t>
  </si>
  <si>
    <t>SPB-1700</t>
  </si>
  <si>
    <t>SPB-1750</t>
  </si>
  <si>
    <t>SPB-1800</t>
  </si>
  <si>
    <t>SPB-1900</t>
  </si>
  <si>
    <t>SPB-2000</t>
  </si>
  <si>
    <t>SPB-2060</t>
  </si>
  <si>
    <t>SPB-2120</t>
  </si>
  <si>
    <t>SPB-2150</t>
  </si>
  <si>
    <t>SPB-2240</t>
  </si>
  <si>
    <t>SPB-2280</t>
  </si>
  <si>
    <t>SPB-2360</t>
  </si>
  <si>
    <t>SPB-2500</t>
  </si>
  <si>
    <t>SPB-2650</t>
  </si>
  <si>
    <t>SPB-2800</t>
  </si>
  <si>
    <t>SPB-2900</t>
  </si>
  <si>
    <t>SPB-3000</t>
  </si>
  <si>
    <t>SPB-3150</t>
  </si>
  <si>
    <t>SPB-3250</t>
  </si>
  <si>
    <t>SPB-3350</t>
  </si>
  <si>
    <t>SPB-3550</t>
  </si>
  <si>
    <t>SPB-3650</t>
  </si>
  <si>
    <t>SPB-3750</t>
  </si>
  <si>
    <t>SPB-4000</t>
  </si>
  <si>
    <t>SPB-4250</t>
  </si>
  <si>
    <t>SPB-4500</t>
  </si>
  <si>
    <t>SPB-4750</t>
  </si>
  <si>
    <t>SPB-5000</t>
  </si>
  <si>
    <t>SPB-5300</t>
  </si>
  <si>
    <t>SPB-5600</t>
  </si>
  <si>
    <t>SPB-6000</t>
  </si>
  <si>
    <t>SPB-6300</t>
  </si>
  <si>
    <t>SPB-6700</t>
  </si>
  <si>
    <t>SPB-7100</t>
  </si>
  <si>
    <t>SPB-7500</t>
  </si>
  <si>
    <t>SPB-8000</t>
  </si>
  <si>
    <t>SPC-2000</t>
  </si>
  <si>
    <t>SPC</t>
  </si>
  <si>
    <t>SPC-2120</t>
  </si>
  <si>
    <t>SPC-2240</t>
  </si>
  <si>
    <t>SPC-2360</t>
  </si>
  <si>
    <t>SPC-2500</t>
  </si>
  <si>
    <t>SPC-2650</t>
  </si>
  <si>
    <t>SPC-2800</t>
  </si>
  <si>
    <t>SPC-3000</t>
  </si>
  <si>
    <t>SPC-3150</t>
  </si>
  <si>
    <t>SPC-3350</t>
  </si>
  <si>
    <t>SPC-3550</t>
  </si>
  <si>
    <t>SPC-3750</t>
  </si>
  <si>
    <t>SPC-4000</t>
  </si>
  <si>
    <t>SPC-4250</t>
  </si>
  <si>
    <t>SPC-4500</t>
  </si>
  <si>
    <t>SPC-4750</t>
  </si>
  <si>
    <t>SPC-5000</t>
  </si>
  <si>
    <t>SPC-5300</t>
  </si>
  <si>
    <t>SPC-5600</t>
  </si>
  <si>
    <t>SPC-6000</t>
  </si>
  <si>
    <t>SPC-6300</t>
  </si>
  <si>
    <t>SPC-6700</t>
  </si>
  <si>
    <t>SPC-7100</t>
  </si>
  <si>
    <t>SPC-7500</t>
  </si>
  <si>
    <t>SPC-8000</t>
  </si>
  <si>
    <t>SPC-8500</t>
  </si>
  <si>
    <t>SPC-9000</t>
  </si>
  <si>
    <t>SPZ-1000</t>
  </si>
  <si>
    <t>SPZ</t>
  </si>
  <si>
    <t>SPZ-1047</t>
  </si>
  <si>
    <t>SPZ-1060</t>
  </si>
  <si>
    <t>SPZ-1087</t>
  </si>
  <si>
    <t>SPZ-1120</t>
  </si>
  <si>
    <t>SPZ-1162</t>
  </si>
  <si>
    <t>SPZ-1180</t>
  </si>
  <si>
    <t>SPZ-1187</t>
  </si>
  <si>
    <t>SPZ-1212</t>
  </si>
  <si>
    <t>SPZ-1237</t>
  </si>
  <si>
    <t>SPZ-1250</t>
  </si>
  <si>
    <t>SPZ-1262</t>
  </si>
  <si>
    <t>SPZ-1287</t>
  </si>
  <si>
    <t>SPZ-1320</t>
  </si>
  <si>
    <t>SPZ-1347</t>
  </si>
  <si>
    <t>SPZ-1362</t>
  </si>
  <si>
    <t>SPZ-1387</t>
  </si>
  <si>
    <t>SPZ-1400</t>
  </si>
  <si>
    <t>SPZ-1437</t>
  </si>
  <si>
    <t>SPZ-1462</t>
  </si>
  <si>
    <t>SPZ-1487</t>
  </si>
  <si>
    <t>SPZ-1500</t>
  </si>
  <si>
    <t>SPZ-1600</t>
  </si>
  <si>
    <t>SPZ-1612</t>
  </si>
  <si>
    <t>SPZ-1637</t>
  </si>
  <si>
    <t>SPZ-1662</t>
  </si>
  <si>
    <t>SPZ-1687</t>
  </si>
  <si>
    <t>SPZ-1700</t>
  </si>
  <si>
    <t>SPZ-1737</t>
  </si>
  <si>
    <t>SPZ-1800</t>
  </si>
  <si>
    <t>SPZ-1812</t>
  </si>
  <si>
    <t>SPZ-1862</t>
  </si>
  <si>
    <t>SPZ-1887</t>
  </si>
  <si>
    <t>SPZ-1900</t>
  </si>
  <si>
    <t>SPZ-1937</t>
  </si>
  <si>
    <t>SPZ-1987</t>
  </si>
  <si>
    <t>SPZ-2000</t>
  </si>
  <si>
    <t>SPZ-2120</t>
  </si>
  <si>
    <t>SPZ-2137</t>
  </si>
  <si>
    <t>SPZ-2240</t>
  </si>
  <si>
    <t>SPZ-2360</t>
  </si>
  <si>
    <t>SPZ-2500</t>
  </si>
  <si>
    <t>SPZ-2650</t>
  </si>
  <si>
    <t>SPZ-2800</t>
  </si>
  <si>
    <t>SPZ-630</t>
  </si>
  <si>
    <t>SPZ-670</t>
  </si>
  <si>
    <t>SPZ-710</t>
  </si>
  <si>
    <t>SPZ-750</t>
  </si>
  <si>
    <t>SPZ-762</t>
  </si>
  <si>
    <t>SPZ-787</t>
  </si>
  <si>
    <t>SPZ-800</t>
  </si>
  <si>
    <t>SPZ-837</t>
  </si>
  <si>
    <t>SPZ-850</t>
  </si>
  <si>
    <t>SPZ-862</t>
  </si>
  <si>
    <t>SPZ-875</t>
  </si>
  <si>
    <t>SPZ-887</t>
  </si>
  <si>
    <t>SPZ-900</t>
  </si>
  <si>
    <t>SPZ-912</t>
  </si>
  <si>
    <t>SPZ-925</t>
  </si>
  <si>
    <t>SPZ-937</t>
  </si>
  <si>
    <t>SPZ-950</t>
  </si>
  <si>
    <t>SPZ-962</t>
  </si>
  <si>
    <t>А-0670</t>
  </si>
  <si>
    <t>A</t>
  </si>
  <si>
    <t>А-0900</t>
  </si>
  <si>
    <t>А-0975</t>
  </si>
  <si>
    <t>А-1000</t>
  </si>
  <si>
    <t>А-1018</t>
  </si>
  <si>
    <t>А-1030</t>
  </si>
  <si>
    <t>А-1060</t>
  </si>
  <si>
    <t>А-1080</t>
  </si>
  <si>
    <t>А-1120</t>
  </si>
  <si>
    <t>А-1180</t>
  </si>
  <si>
    <t>А-1213</t>
  </si>
  <si>
    <t>А-1250</t>
  </si>
  <si>
    <t>А-1270</t>
  </si>
  <si>
    <t>А-1280</t>
  </si>
  <si>
    <t>А-1320</t>
  </si>
  <si>
    <t>А-1350</t>
  </si>
  <si>
    <t>А-1400</t>
  </si>
  <si>
    <t>А-1450</t>
  </si>
  <si>
    <t>А-1500</t>
  </si>
  <si>
    <t>А-1550</t>
  </si>
  <si>
    <t>А-1600</t>
  </si>
  <si>
    <t>А-1650</t>
  </si>
  <si>
    <t>А-1700</t>
  </si>
  <si>
    <t>А-1750</t>
  </si>
  <si>
    <t>А-1775</t>
  </si>
  <si>
    <t>А-1800</t>
  </si>
  <si>
    <t>А-1900</t>
  </si>
  <si>
    <t>А-1920</t>
  </si>
  <si>
    <t>А-2000</t>
  </si>
  <si>
    <t>А-2120</t>
  </si>
  <si>
    <t>А-2240</t>
  </si>
  <si>
    <t>А-2360</t>
  </si>
  <si>
    <t>А-2500</t>
  </si>
  <si>
    <t>А-2550</t>
  </si>
  <si>
    <t>А-2650</t>
  </si>
  <si>
    <t>А-2700</t>
  </si>
  <si>
    <t>А-2800</t>
  </si>
  <si>
    <t>А-3000</t>
  </si>
  <si>
    <t>А-3150</t>
  </si>
  <si>
    <t>А-3550</t>
  </si>
  <si>
    <t>А-500</t>
  </si>
  <si>
    <t>А-560</t>
  </si>
  <si>
    <t>А-600</t>
  </si>
  <si>
    <t>А-670</t>
  </si>
  <si>
    <t>А-710</t>
  </si>
  <si>
    <t>А-750</t>
  </si>
  <si>
    <t>А-800</t>
  </si>
  <si>
    <t>А-850</t>
  </si>
  <si>
    <t>А-875</t>
  </si>
  <si>
    <t>А-900</t>
  </si>
  <si>
    <t>А-950</t>
  </si>
  <si>
    <t>О-1000</t>
  </si>
  <si>
    <t>O</t>
  </si>
  <si>
    <t>О-1030</t>
  </si>
  <si>
    <t>О-1060</t>
  </si>
  <si>
    <t>О-1120</t>
  </si>
  <si>
    <t>О-1150</t>
  </si>
  <si>
    <t>О-1180</t>
  </si>
  <si>
    <t>О-1250</t>
  </si>
  <si>
    <t>О-1320</t>
  </si>
  <si>
    <t>О-1400</t>
  </si>
  <si>
    <t>О-1600</t>
  </si>
  <si>
    <t>О-1800</t>
  </si>
  <si>
    <t>О-500</t>
  </si>
  <si>
    <t>О-530</t>
  </si>
  <si>
    <t>О-560</t>
  </si>
  <si>
    <t>О-600</t>
  </si>
  <si>
    <t>О-625</t>
  </si>
  <si>
    <t>О-630</t>
  </si>
  <si>
    <t>О-670</t>
  </si>
  <si>
    <t>О-710</t>
  </si>
  <si>
    <t>О-750</t>
  </si>
  <si>
    <t>О-800</t>
  </si>
  <si>
    <t>О-850</t>
  </si>
  <si>
    <t>О-900</t>
  </si>
  <si>
    <t>О-950</t>
  </si>
  <si>
    <t>В-1000</t>
  </si>
  <si>
    <t>B</t>
  </si>
  <si>
    <t>В-1060</t>
  </si>
  <si>
    <t>В-1120</t>
  </si>
  <si>
    <t>В-1160</t>
  </si>
  <si>
    <t>В-1180</t>
  </si>
  <si>
    <t>В-1250</t>
  </si>
  <si>
    <t>В-1320</t>
  </si>
  <si>
    <t>В-1400</t>
  </si>
  <si>
    <t>В-1450</t>
  </si>
  <si>
    <t>В-1500</t>
  </si>
  <si>
    <t>В-1600</t>
  </si>
  <si>
    <t>В-1650</t>
  </si>
  <si>
    <t>В-1700</t>
  </si>
  <si>
    <t>В-1800</t>
  </si>
  <si>
    <t>В-1900</t>
  </si>
  <si>
    <t>В-2000</t>
  </si>
  <si>
    <t>В-2120</t>
  </si>
  <si>
    <t>В-710</t>
  </si>
  <si>
    <t>В-800</t>
  </si>
  <si>
    <t>В-850</t>
  </si>
  <si>
    <t>В-900</t>
  </si>
  <si>
    <t>В-937</t>
  </si>
  <si>
    <t>В-950</t>
  </si>
  <si>
    <t>В-5300</t>
  </si>
  <si>
    <t>В-5600</t>
  </si>
  <si>
    <t>В-6000</t>
  </si>
  <si>
    <t>В-6300</t>
  </si>
  <si>
    <t>В-6700</t>
  </si>
  <si>
    <t>С-1250</t>
  </si>
  <si>
    <t>C</t>
  </si>
  <si>
    <t>С-1600</t>
  </si>
  <si>
    <t>С-1700</t>
  </si>
  <si>
    <t>С-2120</t>
  </si>
  <si>
    <t>В-2240</t>
  </si>
  <si>
    <t>В-2360</t>
  </si>
  <si>
    <t>В-2500</t>
  </si>
  <si>
    <t>В-2650</t>
  </si>
  <si>
    <t>В-2800</t>
  </si>
  <si>
    <t>В-3000</t>
  </si>
  <si>
    <t>В-3150</t>
  </si>
  <si>
    <t>В-3350</t>
  </si>
  <si>
    <t>В-3550</t>
  </si>
  <si>
    <t>В-3750</t>
  </si>
  <si>
    <t>В-3870</t>
  </si>
  <si>
    <t>В-4000</t>
  </si>
  <si>
    <t>В-4150</t>
  </si>
  <si>
    <t>В-4250</t>
  </si>
  <si>
    <t>В-4500</t>
  </si>
  <si>
    <t>В-4750</t>
  </si>
  <si>
    <t>В-5000</t>
  </si>
  <si>
    <t>С-2240</t>
  </si>
  <si>
    <t>С-2360</t>
  </si>
  <si>
    <t>С-2500</t>
  </si>
  <si>
    <t>С-2650</t>
  </si>
  <si>
    <t>С-2800</t>
  </si>
  <si>
    <t>С-3000</t>
  </si>
  <si>
    <t>С-3150</t>
  </si>
  <si>
    <t>С-3325</t>
  </si>
  <si>
    <t>С-3350</t>
  </si>
  <si>
    <t>С-3550</t>
  </si>
  <si>
    <t>С-3750</t>
  </si>
  <si>
    <t>С-4000</t>
  </si>
  <si>
    <t>С-4250</t>
  </si>
  <si>
    <t>С-4350</t>
  </si>
  <si>
    <t>С-4385</t>
  </si>
  <si>
    <t>С-4500</t>
  </si>
  <si>
    <t>С-4750</t>
  </si>
  <si>
    <t>С-5000</t>
  </si>
  <si>
    <t>С-5300</t>
  </si>
  <si>
    <t>С-5500</t>
  </si>
  <si>
    <t>С-5600</t>
  </si>
  <si>
    <t>С-5800</t>
  </si>
  <si>
    <t>С-6000</t>
  </si>
  <si>
    <t>С-6300</t>
  </si>
  <si>
    <t>С-6700</t>
  </si>
  <si>
    <t>С-7000</t>
  </si>
  <si>
    <t>С-7100</t>
  </si>
  <si>
    <t>С-7500</t>
  </si>
  <si>
    <t>С-8000</t>
  </si>
  <si>
    <t>С-8500</t>
  </si>
  <si>
    <t>С-9000</t>
  </si>
  <si>
    <t>D-2240</t>
  </si>
  <si>
    <t>D-2360</t>
  </si>
  <si>
    <t>D-2500</t>
  </si>
  <si>
    <t>D-2650</t>
  </si>
  <si>
    <t>D-2800</t>
  </si>
  <si>
    <t>D-3000</t>
  </si>
  <si>
    <t>D-3150</t>
  </si>
  <si>
    <t>D-3350</t>
  </si>
  <si>
    <t>D-3475</t>
  </si>
  <si>
    <t>D-3550</t>
  </si>
  <si>
    <t>D-3750</t>
  </si>
  <si>
    <t>D-4000</t>
  </si>
  <si>
    <t>D-4150</t>
  </si>
  <si>
    <t>D-4250</t>
  </si>
  <si>
    <t>D-4500</t>
  </si>
  <si>
    <t>D-4750</t>
  </si>
  <si>
    <t>D-5000</t>
  </si>
  <si>
    <t>D-5300</t>
  </si>
  <si>
    <t>D-5600</t>
  </si>
  <si>
    <t>D-6000</t>
  </si>
  <si>
    <t>D-6300</t>
  </si>
  <si>
    <t>D-6700</t>
  </si>
  <si>
    <t>D-7000</t>
  </si>
  <si>
    <t>D-7100</t>
  </si>
  <si>
    <t>D-7500</t>
  </si>
  <si>
    <t>D-8000</t>
  </si>
  <si>
    <t>D-8500</t>
  </si>
  <si>
    <t>D-9000</t>
  </si>
  <si>
    <t>D-9500</t>
  </si>
  <si>
    <t>D-10000</t>
  </si>
  <si>
    <t>D-10600</t>
  </si>
  <si>
    <t>D-11200</t>
  </si>
  <si>
    <t>D-14000</t>
  </si>
  <si>
    <t>Д</t>
  </si>
  <si>
    <t>E-4000</t>
  </si>
  <si>
    <t>E-4250</t>
  </si>
  <si>
    <t>E-4500</t>
  </si>
  <si>
    <t>E-4750</t>
  </si>
  <si>
    <t>E-5000</t>
  </si>
  <si>
    <t>E-5300</t>
  </si>
  <si>
    <t>E-5600</t>
  </si>
  <si>
    <t>E-6000</t>
  </si>
  <si>
    <t>E-6300</t>
  </si>
  <si>
    <t>E-6700</t>
  </si>
  <si>
    <t>E-7000</t>
  </si>
  <si>
    <t>E-7100</t>
  </si>
  <si>
    <t>E-7500</t>
  </si>
  <si>
    <t>E-8000</t>
  </si>
  <si>
    <t>E-8500</t>
  </si>
  <si>
    <t>E-9000</t>
  </si>
  <si>
    <t>E-9500</t>
  </si>
  <si>
    <t>E-10000</t>
  </si>
  <si>
    <t>E-10600</t>
  </si>
  <si>
    <t>E-11200</t>
  </si>
  <si>
    <t>E-12500</t>
  </si>
  <si>
    <t>E-13200</t>
  </si>
  <si>
    <t>E-14000</t>
  </si>
  <si>
    <t>Е</t>
  </si>
  <si>
    <t>Цены даны на условиях вывоза со складов компании в г.Екатеринбург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</si>
</sst>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General"/>
    <numFmt numFmtId="165" formatCode="0.0000"/>
    <numFmt numFmtId="166" formatCode="0.00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164" fontId="2" fillId="0" borderId="1" xfId="1" applyBorder="1"/>
    <xf numFmtId="164" fontId="3" fillId="0" borderId="1" xfId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164" fontId="2" fillId="0" borderId="3" xfId="1" applyBorder="1"/>
    <xf numFmtId="164" fontId="3" fillId="0" borderId="3" xfId="1" applyFont="1" applyBorder="1"/>
    <xf numFmtId="164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164" fontId="2" fillId="0" borderId="4" xfId="1" applyBorder="1"/>
    <xf numFmtId="166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3">
    <cellStyle name="Excel Built-in Normal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448699</xdr:colOff>
      <xdr:row>0</xdr:row>
      <xdr:rowOff>20170</xdr:rowOff>
    </xdr:from>
    <xdr:to>
      <xdr:col>13</xdr:col>
      <xdr:colOff>559339</xdr:colOff>
      <xdr:row>6</xdr:row>
      <xdr:rowOff>10645</xdr:rowOff>
    </xdr:to>
    <xdr:pic>
      <xdr:nvPicPr>
        <xdr:cNvPr id="2" name="Рисунок 1" descr="https://absolutrti.ru/wp-content/uploads/2019/11/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4993" y="20170"/>
          <a:ext cx="13208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591671</xdr:colOff>
      <xdr:row>7</xdr:row>
      <xdr:rowOff>2802</xdr:rowOff>
    </xdr:from>
    <xdr:to>
      <xdr:col>16</xdr:col>
      <xdr:colOff>168089</xdr:colOff>
      <xdr:row>16</xdr:row>
      <xdr:rowOff>144862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2612" y="1336302"/>
          <a:ext cx="4417359" cy="2038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nab@absolutrti.ru" TargetMode="External"/><Relationship Id="rId2" Type="http://schemas.openxmlformats.org/officeDocument/2006/relationships/hyperlink" Target="mailto:nm@absolutrti.ru" TargetMode="External"/><Relationship Id="rId1" Type="http://schemas.openxmlformats.org/officeDocument/2006/relationships/hyperlink" Target="mailto:kn@absolutrti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zoomScaleNormal="100" workbookViewId="0">
      <selection activeCell="D24" sqref="D24"/>
    </sheetView>
  </sheetViews>
  <sheetFormatPr defaultRowHeight="15"/>
  <sheetData>
    <row r="1" spans="1:8">
      <c r="A1" s="13" t="s">
        <v>64</v>
      </c>
    </row>
    <row r="2" spans="1:8">
      <c r="A2" s="13" t="s">
        <v>65</v>
      </c>
    </row>
    <row r="3" spans="1:8">
      <c r="A3" s="13" t="s">
        <v>66</v>
      </c>
    </row>
    <row r="4" spans="1:8">
      <c r="A4" s="13" t="s">
        <v>67</v>
      </c>
    </row>
    <row r="5" spans="1:8">
      <c r="A5" s="13" t="s">
        <v>68</v>
      </c>
    </row>
    <row r="6" spans="1:8">
      <c r="A6" s="13" t="s">
        <v>69</v>
      </c>
    </row>
    <row r="7" spans="1:8">
      <c r="A7" s="13"/>
    </row>
    <row r="8" spans="1:8">
      <c r="A8" s="13" t="s">
        <v>70</v>
      </c>
    </row>
    <row r="9" spans="1:8">
      <c r="A9" s="13" t="s">
        <v>71</v>
      </c>
    </row>
    <row r="10" spans="1:8">
      <c r="A10" s="13" t="s">
        <v>75</v>
      </c>
    </row>
    <row r="11" spans="1:8">
      <c r="A11" s="13" t="s">
        <v>74</v>
      </c>
    </row>
    <row r="12" spans="1:8" ht="18.75">
      <c r="A12" s="14" t="s">
        <v>72</v>
      </c>
    </row>
    <row r="13" spans="1:8" ht="18.75">
      <c r="A13" s="14" t="s">
        <v>76</v>
      </c>
      <c r="F13" s="26" t="s">
        <v>79</v>
      </c>
      <c r="G13" s="27"/>
      <c r="H13" s="27"/>
    </row>
    <row r="14" spans="1:8" ht="18.75">
      <c r="A14" s="14" t="s">
        <v>77</v>
      </c>
      <c r="F14" s="26" t="s">
        <v>80</v>
      </c>
      <c r="G14" s="27"/>
      <c r="H14" s="27"/>
    </row>
    <row r="15" spans="1:8" ht="18.75">
      <c r="A15" s="14" t="s">
        <v>78</v>
      </c>
      <c r="F15" s="26" t="s">
        <v>81</v>
      </c>
      <c r="G15" s="27"/>
      <c r="H15" s="27"/>
    </row>
    <row r="16" spans="1:8">
      <c r="A16" s="13" t="s">
        <v>73</v>
      </c>
    </row>
  </sheetData>
  <mergeCells count="3">
    <mergeCell ref="F13:H13"/>
    <mergeCell ref="F14:H14"/>
    <mergeCell ref="F15:H15"/>
  </mergeCells>
  <hyperlinks>
    <hyperlink ref="F13" r:id="rId1" xr:uid="{00000000-0004-0000-0000-000000000000}"/>
    <hyperlink ref="F14" r:id="rId2" xr:uid="{00000000-0004-0000-0000-000001000000}"/>
    <hyperlink ref="F15" r:id="rId3" xr:uid="{00000000-0004-0000-0000-000002000000}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1"/>
  <sheetViews>
    <sheetView workbookViewId="0">
      <selection activeCell="F8" sqref="F8"/>
    </sheetView>
  </sheetViews>
  <sheetFormatPr defaultRowHeight="15"/>
  <cols>
    <col min="1" max="1" width="9" bestFit="1" customWidth="1"/>
    <col min="2" max="2" width="6.85546875" bestFit="1" customWidth="1"/>
    <col min="3" max="3" width="9.28515625" bestFit="1" customWidth="1"/>
    <col min="4" max="4" width="21.85546875" bestFit="1" customWidth="1"/>
    <col min="5" max="5" width="25.85546875" bestFit="1" customWidth="1"/>
    <col min="6" max="6" width="11.28515625" bestFit="1" customWidth="1"/>
  </cols>
  <sheetData>
    <row r="1" spans="1:6" s="3" customFormat="1">
      <c r="A1" s="28" t="s">
        <v>431</v>
      </c>
      <c r="B1" s="28"/>
      <c r="C1" s="28"/>
      <c r="D1" s="28"/>
      <c r="E1" s="28"/>
    </row>
    <row r="3" spans="1:6">
      <c r="E3" s="11"/>
    </row>
    <row r="4" spans="1:6">
      <c r="A4" s="6" t="s">
        <v>58</v>
      </c>
      <c r="B4" s="6" t="s">
        <v>59</v>
      </c>
      <c r="C4" s="6" t="s">
        <v>60</v>
      </c>
      <c r="D4" s="6" t="s">
        <v>62</v>
      </c>
      <c r="E4" s="6" t="s">
        <v>63</v>
      </c>
      <c r="F4" s="15" t="s">
        <v>61</v>
      </c>
    </row>
    <row r="5" spans="1:6">
      <c r="A5" s="1" t="s">
        <v>123</v>
      </c>
      <c r="B5" s="1">
        <v>2000</v>
      </c>
      <c r="C5" s="2" t="s">
        <v>124</v>
      </c>
      <c r="D5" s="10">
        <f>0.36/1000*B5</f>
        <v>0.72</v>
      </c>
      <c r="E5" s="12">
        <f>0.00024/1000*B5</f>
        <v>4.8000000000000007E-4</v>
      </c>
      <c r="F5" s="10">
        <v>228.05933682119058</v>
      </c>
    </row>
    <row r="6" spans="1:6">
      <c r="A6" s="1" t="s">
        <v>125</v>
      </c>
      <c r="B6" s="1">
        <v>2120</v>
      </c>
      <c r="C6" s="2" t="s">
        <v>124</v>
      </c>
      <c r="D6" s="10">
        <f t="shared" ref="D6:D31" si="0">0.36/1000*B6</f>
        <v>0.76319999999999988</v>
      </c>
      <c r="E6" s="12">
        <f t="shared" ref="E6:E31" si="1">0.00024/1000*B6</f>
        <v>5.0880000000000012E-4</v>
      </c>
      <c r="F6" s="10">
        <v>241.41039963719058</v>
      </c>
    </row>
    <row r="7" spans="1:6">
      <c r="A7" s="1" t="s">
        <v>126</v>
      </c>
      <c r="B7" s="1">
        <v>2240</v>
      </c>
      <c r="C7" s="2" t="s">
        <v>124</v>
      </c>
      <c r="D7" s="10">
        <f t="shared" si="0"/>
        <v>0.80639999999999989</v>
      </c>
      <c r="E7" s="12">
        <f t="shared" si="1"/>
        <v>5.3760000000000006E-4</v>
      </c>
      <c r="F7" s="10">
        <v>254.88983805719056</v>
      </c>
    </row>
    <row r="8" spans="1:6">
      <c r="A8" s="1" t="s">
        <v>127</v>
      </c>
      <c r="B8" s="1">
        <v>2360</v>
      </c>
      <c r="C8" s="2" t="s">
        <v>124</v>
      </c>
      <c r="D8" s="10">
        <f t="shared" si="0"/>
        <v>0.84959999999999991</v>
      </c>
      <c r="E8" s="12">
        <f t="shared" si="1"/>
        <v>5.6640000000000011E-4</v>
      </c>
      <c r="F8" s="10">
        <v>268.36927647719057</v>
      </c>
    </row>
    <row r="9" spans="1:6">
      <c r="A9" s="1" t="s">
        <v>128</v>
      </c>
      <c r="B9" s="1">
        <v>2500</v>
      </c>
      <c r="C9" s="2" t="s">
        <v>124</v>
      </c>
      <c r="D9" s="10">
        <f t="shared" si="0"/>
        <v>0.89999999999999991</v>
      </c>
      <c r="E9" s="12">
        <f t="shared" si="1"/>
        <v>6.0000000000000006E-4</v>
      </c>
      <c r="F9" s="10">
        <v>284.03110016519059</v>
      </c>
    </row>
    <row r="10" spans="1:6">
      <c r="A10" s="1" t="s">
        <v>129</v>
      </c>
      <c r="B10" s="1">
        <v>2650</v>
      </c>
      <c r="C10" s="2" t="s">
        <v>124</v>
      </c>
      <c r="D10" s="10">
        <f t="shared" si="0"/>
        <v>0.95399999999999996</v>
      </c>
      <c r="E10" s="12">
        <f t="shared" si="1"/>
        <v>6.3600000000000006E-4</v>
      </c>
      <c r="F10" s="10">
        <v>300.71992868519055</v>
      </c>
    </row>
    <row r="11" spans="1:6">
      <c r="A11" s="1" t="s">
        <v>130</v>
      </c>
      <c r="B11" s="1">
        <v>2800</v>
      </c>
      <c r="C11" s="2" t="s">
        <v>124</v>
      </c>
      <c r="D11" s="10">
        <f t="shared" si="0"/>
        <v>1.008</v>
      </c>
      <c r="E11" s="12">
        <f t="shared" si="1"/>
        <v>6.7200000000000007E-4</v>
      </c>
      <c r="F11" s="10">
        <v>317.53713280919061</v>
      </c>
    </row>
    <row r="12" spans="1:6">
      <c r="A12" s="1" t="s">
        <v>131</v>
      </c>
      <c r="B12" s="1">
        <v>3000</v>
      </c>
      <c r="C12" s="2" t="s">
        <v>124</v>
      </c>
      <c r="D12" s="10">
        <f t="shared" si="0"/>
        <v>1.0799999999999998</v>
      </c>
      <c r="E12" s="12">
        <f t="shared" si="1"/>
        <v>7.2000000000000005E-4</v>
      </c>
      <c r="F12" s="10">
        <v>339.87448790519056</v>
      </c>
    </row>
    <row r="13" spans="1:6">
      <c r="A13" s="1" t="s">
        <v>132</v>
      </c>
      <c r="B13" s="1">
        <v>3150</v>
      </c>
      <c r="C13" s="2" t="s">
        <v>124</v>
      </c>
      <c r="D13" s="10">
        <f t="shared" si="0"/>
        <v>1.1339999999999999</v>
      </c>
      <c r="E13" s="12">
        <f t="shared" si="1"/>
        <v>7.5600000000000005E-4</v>
      </c>
      <c r="F13" s="10">
        <v>356.69169202919056</v>
      </c>
    </row>
    <row r="14" spans="1:6">
      <c r="A14" s="1" t="s">
        <v>133</v>
      </c>
      <c r="B14" s="1">
        <v>3350</v>
      </c>
      <c r="C14" s="2" t="s">
        <v>124</v>
      </c>
      <c r="D14" s="10">
        <f t="shared" si="0"/>
        <v>1.206</v>
      </c>
      <c r="E14" s="12">
        <f t="shared" si="1"/>
        <v>8.0400000000000014E-4</v>
      </c>
      <c r="F14" s="10">
        <v>378.90067152119059</v>
      </c>
    </row>
    <row r="15" spans="1:6">
      <c r="A15" s="1" t="s">
        <v>134</v>
      </c>
      <c r="B15" s="1">
        <v>3550</v>
      </c>
      <c r="C15" s="2" t="s">
        <v>124</v>
      </c>
      <c r="D15" s="10">
        <f t="shared" si="0"/>
        <v>1.2779999999999998</v>
      </c>
      <c r="E15" s="12">
        <f t="shared" si="1"/>
        <v>8.5200000000000011E-4</v>
      </c>
      <c r="F15" s="10">
        <v>401.36640222119058</v>
      </c>
    </row>
    <row r="16" spans="1:6">
      <c r="A16" s="1" t="s">
        <v>135</v>
      </c>
      <c r="B16" s="1">
        <v>3750</v>
      </c>
      <c r="C16" s="2" t="s">
        <v>124</v>
      </c>
      <c r="D16" s="10">
        <f t="shared" si="0"/>
        <v>1.3499999999999999</v>
      </c>
      <c r="E16" s="12">
        <f t="shared" si="1"/>
        <v>9.0000000000000008E-4</v>
      </c>
      <c r="F16" s="10">
        <v>423.70375731719059</v>
      </c>
    </row>
    <row r="17" spans="1:6">
      <c r="A17" s="1" t="s">
        <v>136</v>
      </c>
      <c r="B17" s="1">
        <v>4000</v>
      </c>
      <c r="C17" s="2" t="s">
        <v>124</v>
      </c>
      <c r="D17" s="10">
        <f t="shared" si="0"/>
        <v>1.44</v>
      </c>
      <c r="E17" s="12">
        <f t="shared" si="1"/>
        <v>9.6000000000000013E-4</v>
      </c>
      <c r="F17" s="10">
        <v>451.6896389891906</v>
      </c>
    </row>
    <row r="18" spans="1:6">
      <c r="A18" s="1" t="s">
        <v>137</v>
      </c>
      <c r="B18" s="1">
        <v>4250</v>
      </c>
      <c r="C18" s="2" t="s">
        <v>124</v>
      </c>
      <c r="D18" s="10">
        <f t="shared" si="0"/>
        <v>1.5299999999999998</v>
      </c>
      <c r="E18" s="12">
        <f t="shared" si="1"/>
        <v>1.0200000000000001E-3</v>
      </c>
      <c r="F18" s="10">
        <v>479.54714505719056</v>
      </c>
    </row>
    <row r="19" spans="1:6">
      <c r="A19" s="1" t="s">
        <v>138</v>
      </c>
      <c r="B19" s="1">
        <v>4500</v>
      </c>
      <c r="C19" s="2" t="s">
        <v>124</v>
      </c>
      <c r="D19" s="10">
        <f t="shared" si="0"/>
        <v>1.6199999999999999</v>
      </c>
      <c r="E19" s="12">
        <f t="shared" si="1"/>
        <v>1.0800000000000002E-3</v>
      </c>
      <c r="F19" s="10">
        <v>507.53302672919057</v>
      </c>
    </row>
    <row r="20" spans="1:6">
      <c r="A20" s="1" t="s">
        <v>139</v>
      </c>
      <c r="B20" s="1">
        <v>4750</v>
      </c>
      <c r="C20" s="2" t="s">
        <v>124</v>
      </c>
      <c r="D20" s="10">
        <f t="shared" si="0"/>
        <v>1.7099999999999997</v>
      </c>
      <c r="E20" s="12">
        <f t="shared" si="1"/>
        <v>1.1400000000000002E-3</v>
      </c>
      <c r="F20" s="10">
        <v>535.51890840119063</v>
      </c>
    </row>
    <row r="21" spans="1:6">
      <c r="A21" s="1" t="s">
        <v>140</v>
      </c>
      <c r="B21" s="1">
        <v>5000</v>
      </c>
      <c r="C21" s="2" t="s">
        <v>124</v>
      </c>
      <c r="D21" s="10">
        <f t="shared" si="0"/>
        <v>1.7999999999999998</v>
      </c>
      <c r="E21" s="12">
        <f t="shared" si="1"/>
        <v>1.2000000000000001E-3</v>
      </c>
      <c r="F21" s="10">
        <v>563.37641446919054</v>
      </c>
    </row>
    <row r="22" spans="1:6">
      <c r="A22" s="1" t="s">
        <v>141</v>
      </c>
      <c r="B22" s="1">
        <v>5300</v>
      </c>
      <c r="C22" s="2" t="s">
        <v>124</v>
      </c>
      <c r="D22" s="10">
        <f t="shared" si="0"/>
        <v>1.9079999999999999</v>
      </c>
      <c r="E22" s="12">
        <f t="shared" si="1"/>
        <v>1.2720000000000001E-3</v>
      </c>
      <c r="F22" s="10">
        <v>597.01082271719054</v>
      </c>
    </row>
    <row r="23" spans="1:6">
      <c r="A23" s="1" t="s">
        <v>142</v>
      </c>
      <c r="B23" s="1">
        <v>5600</v>
      </c>
      <c r="C23" s="2" t="s">
        <v>124</v>
      </c>
      <c r="D23" s="10">
        <f t="shared" si="0"/>
        <v>2.016</v>
      </c>
      <c r="E23" s="12">
        <f t="shared" si="1"/>
        <v>1.3440000000000001E-3</v>
      </c>
      <c r="F23" s="10">
        <v>630.51685536119055</v>
      </c>
    </row>
    <row r="24" spans="1:6">
      <c r="A24" s="1" t="s">
        <v>143</v>
      </c>
      <c r="B24" s="1">
        <v>6000</v>
      </c>
      <c r="C24" s="2" t="s">
        <v>124</v>
      </c>
      <c r="D24" s="10">
        <f t="shared" si="0"/>
        <v>2.1599999999999997</v>
      </c>
      <c r="E24" s="12">
        <f t="shared" si="1"/>
        <v>1.4400000000000001E-3</v>
      </c>
      <c r="F24" s="10">
        <v>675.31994115719067</v>
      </c>
    </row>
    <row r="25" spans="1:6">
      <c r="A25" s="1" t="s">
        <v>144</v>
      </c>
      <c r="B25" s="1">
        <v>6300</v>
      </c>
      <c r="C25" s="2" t="s">
        <v>124</v>
      </c>
      <c r="D25" s="10">
        <f t="shared" si="0"/>
        <v>2.2679999999999998</v>
      </c>
      <c r="E25" s="12">
        <f t="shared" si="1"/>
        <v>1.5120000000000001E-3</v>
      </c>
      <c r="F25" s="10">
        <v>708.82597380119057</v>
      </c>
    </row>
    <row r="26" spans="1:6">
      <c r="A26" s="1" t="s">
        <v>145</v>
      </c>
      <c r="B26" s="1">
        <v>6700</v>
      </c>
      <c r="C26" s="2" t="s">
        <v>124</v>
      </c>
      <c r="D26" s="10">
        <f t="shared" si="0"/>
        <v>2.4119999999999999</v>
      </c>
      <c r="E26" s="12">
        <f t="shared" si="1"/>
        <v>1.6080000000000003E-3</v>
      </c>
      <c r="F26" s="10">
        <v>753.62905959719069</v>
      </c>
    </row>
    <row r="27" spans="1:6">
      <c r="A27" s="1" t="s">
        <v>146</v>
      </c>
      <c r="B27" s="1">
        <v>7100</v>
      </c>
      <c r="C27" s="2" t="s">
        <v>124</v>
      </c>
      <c r="D27" s="10">
        <f t="shared" si="0"/>
        <v>2.5559999999999996</v>
      </c>
      <c r="E27" s="12">
        <f t="shared" si="1"/>
        <v>1.7040000000000002E-3</v>
      </c>
      <c r="F27" s="10">
        <v>798.17539418519061</v>
      </c>
    </row>
    <row r="28" spans="1:6">
      <c r="A28" s="1" t="s">
        <v>147</v>
      </c>
      <c r="B28" s="1">
        <v>7500</v>
      </c>
      <c r="C28" s="2" t="s">
        <v>124</v>
      </c>
      <c r="D28" s="10">
        <f t="shared" si="0"/>
        <v>2.6999999999999997</v>
      </c>
      <c r="E28" s="12">
        <f t="shared" si="1"/>
        <v>1.8000000000000002E-3</v>
      </c>
      <c r="F28" s="10">
        <v>842.97847998119062</v>
      </c>
    </row>
    <row r="29" spans="1:6">
      <c r="A29" s="1" t="s">
        <v>148</v>
      </c>
      <c r="B29" s="1">
        <v>8000</v>
      </c>
      <c r="C29" s="2" t="s">
        <v>124</v>
      </c>
      <c r="D29" s="10">
        <f t="shared" si="0"/>
        <v>2.88</v>
      </c>
      <c r="E29" s="12">
        <f t="shared" si="1"/>
        <v>1.9200000000000003E-3</v>
      </c>
      <c r="F29" s="10">
        <v>898.82186772119053</v>
      </c>
    </row>
    <row r="30" spans="1:6">
      <c r="A30" s="1" t="s">
        <v>149</v>
      </c>
      <c r="B30" s="1">
        <v>8500</v>
      </c>
      <c r="C30" s="2" t="s">
        <v>124</v>
      </c>
      <c r="D30" s="10">
        <f t="shared" si="0"/>
        <v>3.0599999999999996</v>
      </c>
      <c r="E30" s="12">
        <f t="shared" si="1"/>
        <v>2.0400000000000001E-3</v>
      </c>
      <c r="F30" s="10">
        <v>954.66525546119067</v>
      </c>
    </row>
    <row r="31" spans="1:6">
      <c r="A31" s="1" t="s">
        <v>150</v>
      </c>
      <c r="B31" s="1">
        <v>9000</v>
      </c>
      <c r="C31" s="2" t="s">
        <v>124</v>
      </c>
      <c r="D31" s="10">
        <f t="shared" si="0"/>
        <v>3.2399999999999998</v>
      </c>
      <c r="E31" s="12">
        <f t="shared" si="1"/>
        <v>2.1600000000000005E-3</v>
      </c>
      <c r="F31" s="10">
        <v>1010.7653944091907</v>
      </c>
    </row>
  </sheetData>
  <autoFilter ref="A4:E4" xr:uid="{00000000-0009-0000-0000-000009000000}"/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workbookViewId="0">
      <selection activeCell="G10" sqref="G10"/>
    </sheetView>
  </sheetViews>
  <sheetFormatPr defaultRowHeight="15"/>
  <cols>
    <col min="1" max="1" width="8.85546875" bestFit="1" customWidth="1"/>
    <col min="2" max="2" width="6.85546875" bestFit="1" customWidth="1"/>
    <col min="3" max="3" width="9.28515625" bestFit="1" customWidth="1"/>
    <col min="4" max="4" width="21.85546875" bestFit="1" customWidth="1"/>
    <col min="5" max="5" width="25.85546875" bestFit="1" customWidth="1"/>
    <col min="6" max="6" width="11.28515625" bestFit="1" customWidth="1"/>
  </cols>
  <sheetData>
    <row r="1" spans="1:6" s="3" customFormat="1">
      <c r="A1" s="28" t="s">
        <v>431</v>
      </c>
      <c r="B1" s="28"/>
      <c r="C1" s="28"/>
      <c r="D1" s="28"/>
      <c r="E1" s="28"/>
    </row>
    <row r="3" spans="1:6">
      <c r="E3" s="11"/>
    </row>
    <row r="4" spans="1:6">
      <c r="A4" s="6" t="s">
        <v>58</v>
      </c>
      <c r="B4" s="6" t="s">
        <v>59</v>
      </c>
      <c r="C4" s="6" t="s">
        <v>60</v>
      </c>
      <c r="D4" s="6" t="s">
        <v>62</v>
      </c>
      <c r="E4" s="6" t="s">
        <v>63</v>
      </c>
      <c r="F4" s="15" t="s">
        <v>61</v>
      </c>
    </row>
    <row r="5" spans="1:6">
      <c r="A5" s="1" t="s">
        <v>196</v>
      </c>
      <c r="B5" s="16">
        <v>630</v>
      </c>
      <c r="C5" s="5" t="s">
        <v>152</v>
      </c>
      <c r="D5" s="10">
        <f t="shared" ref="D5:D36" si="0">0.085/1000*B5</f>
        <v>5.355E-2</v>
      </c>
      <c r="E5" s="12">
        <f t="shared" ref="E5:E36" si="1">0.0005/1000*B5</f>
        <v>3.1499999999999996E-4</v>
      </c>
      <c r="F5" s="10">
        <v>25.482633709190345</v>
      </c>
    </row>
    <row r="6" spans="1:6">
      <c r="A6" s="1" t="s">
        <v>197</v>
      </c>
      <c r="B6" s="16">
        <v>670</v>
      </c>
      <c r="C6" s="5" t="s">
        <v>152</v>
      </c>
      <c r="D6" s="10">
        <f t="shared" si="0"/>
        <v>5.6950000000000001E-2</v>
      </c>
      <c r="E6" s="12">
        <f t="shared" si="1"/>
        <v>3.3500000000000001E-4</v>
      </c>
      <c r="F6" s="10">
        <v>26.766389749190346</v>
      </c>
    </row>
    <row r="7" spans="1:6">
      <c r="A7" s="1" t="s">
        <v>198</v>
      </c>
      <c r="B7" s="16">
        <v>710</v>
      </c>
      <c r="C7" s="5" t="s">
        <v>152</v>
      </c>
      <c r="D7" s="10">
        <f t="shared" si="0"/>
        <v>6.0350000000000001E-2</v>
      </c>
      <c r="E7" s="12">
        <f t="shared" si="1"/>
        <v>3.5500000000000001E-4</v>
      </c>
      <c r="F7" s="10">
        <v>28.178521393190348</v>
      </c>
    </row>
    <row r="8" spans="1:6">
      <c r="A8" s="1" t="s">
        <v>199</v>
      </c>
      <c r="B8" s="16">
        <v>750</v>
      </c>
      <c r="C8" s="5" t="s">
        <v>152</v>
      </c>
      <c r="D8" s="10">
        <f t="shared" si="0"/>
        <v>6.3750000000000001E-2</v>
      </c>
      <c r="E8" s="12">
        <f t="shared" si="1"/>
        <v>3.7500000000000001E-4</v>
      </c>
      <c r="F8" s="10">
        <v>29.462277433190348</v>
      </c>
    </row>
    <row r="9" spans="1:6">
      <c r="A9" s="1" t="s">
        <v>200</v>
      </c>
      <c r="B9" s="16">
        <v>762</v>
      </c>
      <c r="C9" s="5" t="s">
        <v>152</v>
      </c>
      <c r="D9" s="10">
        <f t="shared" si="0"/>
        <v>6.4770000000000008E-2</v>
      </c>
      <c r="E9" s="12">
        <f t="shared" si="1"/>
        <v>3.8099999999999999E-4</v>
      </c>
      <c r="F9" s="10">
        <v>29.975779849190346</v>
      </c>
    </row>
    <row r="10" spans="1:6">
      <c r="A10" s="1" t="s">
        <v>201</v>
      </c>
      <c r="B10" s="16">
        <v>787</v>
      </c>
      <c r="C10" s="5" t="s">
        <v>152</v>
      </c>
      <c r="D10" s="10">
        <f t="shared" si="0"/>
        <v>6.689500000000001E-2</v>
      </c>
      <c r="E10" s="12">
        <f t="shared" si="1"/>
        <v>3.9349999999999997E-4</v>
      </c>
      <c r="F10" s="10">
        <v>30.746033473190455</v>
      </c>
    </row>
    <row r="11" spans="1:6">
      <c r="A11" s="1" t="s">
        <v>202</v>
      </c>
      <c r="B11" s="16">
        <v>800</v>
      </c>
      <c r="C11" s="5" t="s">
        <v>152</v>
      </c>
      <c r="D11" s="10">
        <f t="shared" si="0"/>
        <v>6.8000000000000005E-2</v>
      </c>
      <c r="E11" s="12">
        <f t="shared" si="1"/>
        <v>3.9999999999999996E-4</v>
      </c>
      <c r="F11" s="10">
        <v>31.259535889190349</v>
      </c>
    </row>
    <row r="12" spans="1:6">
      <c r="A12" s="1" t="s">
        <v>203</v>
      </c>
      <c r="B12" s="16">
        <v>837</v>
      </c>
      <c r="C12" s="5" t="s">
        <v>152</v>
      </c>
      <c r="D12" s="10">
        <f t="shared" si="0"/>
        <v>7.1145E-2</v>
      </c>
      <c r="E12" s="12">
        <f t="shared" si="1"/>
        <v>4.1849999999999998E-4</v>
      </c>
      <c r="F12" s="10">
        <v>32.414916325190454</v>
      </c>
    </row>
    <row r="13" spans="1:6">
      <c r="A13" s="1" t="s">
        <v>204</v>
      </c>
      <c r="B13" s="16">
        <v>850</v>
      </c>
      <c r="C13" s="5" t="s">
        <v>152</v>
      </c>
      <c r="D13" s="10">
        <f t="shared" si="0"/>
        <v>7.2250000000000009E-2</v>
      </c>
      <c r="E13" s="12">
        <f t="shared" si="1"/>
        <v>4.2499999999999998E-4</v>
      </c>
      <c r="F13" s="10">
        <v>32.928418741190349</v>
      </c>
    </row>
    <row r="14" spans="1:6">
      <c r="A14" s="1" t="s">
        <v>205</v>
      </c>
      <c r="B14" s="16">
        <v>862</v>
      </c>
      <c r="C14" s="5" t="s">
        <v>152</v>
      </c>
      <c r="D14" s="10">
        <f t="shared" si="0"/>
        <v>7.3270000000000002E-2</v>
      </c>
      <c r="E14" s="12">
        <f t="shared" si="1"/>
        <v>4.3099999999999996E-4</v>
      </c>
      <c r="F14" s="10">
        <v>33.313545553190345</v>
      </c>
    </row>
    <row r="15" spans="1:6">
      <c r="A15" s="1" t="s">
        <v>206</v>
      </c>
      <c r="B15" s="16">
        <v>875</v>
      </c>
      <c r="C15" s="5" t="s">
        <v>152</v>
      </c>
      <c r="D15" s="10">
        <f t="shared" si="0"/>
        <v>7.4375000000000011E-2</v>
      </c>
      <c r="E15" s="12">
        <f t="shared" si="1"/>
        <v>4.3749999999999995E-4</v>
      </c>
      <c r="F15" s="10">
        <v>33.698672365190347</v>
      </c>
    </row>
    <row r="16" spans="1:6">
      <c r="A16" s="1" t="s">
        <v>207</v>
      </c>
      <c r="B16" s="16">
        <v>887</v>
      </c>
      <c r="C16" s="5" t="s">
        <v>152</v>
      </c>
      <c r="D16" s="10">
        <f t="shared" si="0"/>
        <v>7.5395000000000004E-2</v>
      </c>
      <c r="E16" s="12">
        <f t="shared" si="1"/>
        <v>4.4349999999999999E-4</v>
      </c>
      <c r="F16" s="10">
        <v>34.083799177190343</v>
      </c>
    </row>
    <row r="17" spans="1:6">
      <c r="A17" s="1" t="s">
        <v>208</v>
      </c>
      <c r="B17" s="16">
        <v>900</v>
      </c>
      <c r="C17" s="5" t="s">
        <v>152</v>
      </c>
      <c r="D17" s="10">
        <f t="shared" si="0"/>
        <v>7.6500000000000012E-2</v>
      </c>
      <c r="E17" s="12">
        <f t="shared" si="1"/>
        <v>4.4999999999999999E-4</v>
      </c>
      <c r="F17" s="10">
        <v>34.597301593190345</v>
      </c>
    </row>
    <row r="18" spans="1:6">
      <c r="A18" s="1" t="s">
        <v>209</v>
      </c>
      <c r="B18" s="16">
        <v>912</v>
      </c>
      <c r="C18" s="5" t="s">
        <v>152</v>
      </c>
      <c r="D18" s="10">
        <f t="shared" si="0"/>
        <v>7.7520000000000006E-2</v>
      </c>
      <c r="E18" s="12">
        <f t="shared" si="1"/>
        <v>4.5599999999999997E-4</v>
      </c>
      <c r="F18" s="10">
        <v>34.982428405190348</v>
      </c>
    </row>
    <row r="19" spans="1:6">
      <c r="A19" s="1" t="s">
        <v>210</v>
      </c>
      <c r="B19" s="16">
        <v>925</v>
      </c>
      <c r="C19" s="5" t="s">
        <v>152</v>
      </c>
      <c r="D19" s="10">
        <f t="shared" si="0"/>
        <v>7.8625E-2</v>
      </c>
      <c r="E19" s="12">
        <f t="shared" si="1"/>
        <v>4.6249999999999997E-4</v>
      </c>
      <c r="F19" s="10">
        <v>35.367555217190343</v>
      </c>
    </row>
    <row r="20" spans="1:6">
      <c r="A20" s="1" t="s">
        <v>211</v>
      </c>
      <c r="B20" s="16">
        <v>937</v>
      </c>
      <c r="C20" s="5" t="s">
        <v>152</v>
      </c>
      <c r="D20" s="10">
        <f t="shared" si="0"/>
        <v>7.9645000000000007E-2</v>
      </c>
      <c r="E20" s="12">
        <f t="shared" si="1"/>
        <v>4.685E-4</v>
      </c>
      <c r="F20" s="10">
        <v>35.752682029190346</v>
      </c>
    </row>
    <row r="21" spans="1:6">
      <c r="A21" s="1" t="s">
        <v>212</v>
      </c>
      <c r="B21" s="16">
        <v>950</v>
      </c>
      <c r="C21" s="5" t="s">
        <v>152</v>
      </c>
      <c r="D21" s="10">
        <f t="shared" si="0"/>
        <v>8.0750000000000002E-2</v>
      </c>
      <c r="E21" s="12">
        <f t="shared" si="1"/>
        <v>4.75E-4</v>
      </c>
      <c r="F21" s="10">
        <v>36.266184445190348</v>
      </c>
    </row>
    <row r="22" spans="1:6">
      <c r="A22" s="1" t="s">
        <v>213</v>
      </c>
      <c r="B22" s="16">
        <v>962</v>
      </c>
      <c r="C22" s="5" t="s">
        <v>152</v>
      </c>
      <c r="D22" s="10">
        <f t="shared" si="0"/>
        <v>8.1770000000000009E-2</v>
      </c>
      <c r="E22" s="12">
        <f t="shared" si="1"/>
        <v>4.8099999999999998E-4</v>
      </c>
      <c r="F22" s="10">
        <v>36.651311257190351</v>
      </c>
    </row>
    <row r="23" spans="1:6">
      <c r="A23" s="1" t="s">
        <v>151</v>
      </c>
      <c r="B23" s="16">
        <v>1000</v>
      </c>
      <c r="C23" s="5" t="s">
        <v>152</v>
      </c>
      <c r="D23" s="10">
        <f t="shared" si="0"/>
        <v>8.5000000000000006E-2</v>
      </c>
      <c r="E23" s="12">
        <f t="shared" si="1"/>
        <v>5.0000000000000001E-4</v>
      </c>
      <c r="F23" s="10">
        <v>37.935067297190344</v>
      </c>
    </row>
    <row r="24" spans="1:6">
      <c r="A24" s="1" t="s">
        <v>153</v>
      </c>
      <c r="B24" s="16">
        <v>1047</v>
      </c>
      <c r="C24" s="5" t="s">
        <v>152</v>
      </c>
      <c r="D24" s="10">
        <f t="shared" si="0"/>
        <v>8.8995000000000005E-2</v>
      </c>
      <c r="E24" s="12">
        <f t="shared" si="1"/>
        <v>5.2349999999999999E-4</v>
      </c>
      <c r="F24" s="10">
        <v>39.475574545190348</v>
      </c>
    </row>
    <row r="25" spans="1:6">
      <c r="A25" s="1" t="s">
        <v>154</v>
      </c>
      <c r="B25" s="16">
        <v>1060</v>
      </c>
      <c r="C25" s="5" t="s">
        <v>152</v>
      </c>
      <c r="D25" s="10">
        <f t="shared" si="0"/>
        <v>9.0100000000000013E-2</v>
      </c>
      <c r="E25" s="12">
        <f t="shared" si="1"/>
        <v>5.2999999999999998E-4</v>
      </c>
      <c r="F25" s="10">
        <v>39.860701357190344</v>
      </c>
    </row>
    <row r="26" spans="1:6">
      <c r="A26" s="1" t="s">
        <v>155</v>
      </c>
      <c r="B26" s="16">
        <v>1087</v>
      </c>
      <c r="C26" s="5" t="s">
        <v>152</v>
      </c>
      <c r="D26" s="10">
        <f t="shared" si="0"/>
        <v>9.2395000000000005E-2</v>
      </c>
      <c r="E26" s="12">
        <f t="shared" si="1"/>
        <v>5.4349999999999993E-4</v>
      </c>
      <c r="F26" s="10">
        <v>40.759330585190348</v>
      </c>
    </row>
    <row r="27" spans="1:6">
      <c r="A27" s="1" t="s">
        <v>156</v>
      </c>
      <c r="B27" s="16">
        <v>1120</v>
      </c>
      <c r="C27" s="5" t="s">
        <v>152</v>
      </c>
      <c r="D27" s="10">
        <f t="shared" si="0"/>
        <v>9.5200000000000007E-2</v>
      </c>
      <c r="E27" s="12">
        <f t="shared" si="1"/>
        <v>5.5999999999999995E-4</v>
      </c>
      <c r="F27" s="10">
        <v>41.91471102119035</v>
      </c>
    </row>
    <row r="28" spans="1:6">
      <c r="A28" s="1" t="s">
        <v>157</v>
      </c>
      <c r="B28" s="16">
        <v>1162</v>
      </c>
      <c r="C28" s="5" t="s">
        <v>152</v>
      </c>
      <c r="D28" s="10">
        <f t="shared" si="0"/>
        <v>9.8770000000000011E-2</v>
      </c>
      <c r="E28" s="12">
        <f t="shared" si="1"/>
        <v>5.8100000000000003E-4</v>
      </c>
      <c r="F28" s="10">
        <v>43.198467061190456</v>
      </c>
    </row>
    <row r="29" spans="1:6">
      <c r="A29" s="1" t="s">
        <v>158</v>
      </c>
      <c r="B29" s="16">
        <v>1180</v>
      </c>
      <c r="C29" s="5" t="s">
        <v>152</v>
      </c>
      <c r="D29" s="10">
        <f t="shared" si="0"/>
        <v>0.1003</v>
      </c>
      <c r="E29" s="12">
        <f t="shared" si="1"/>
        <v>5.8999999999999992E-4</v>
      </c>
      <c r="F29" s="10">
        <v>43.840345081190456</v>
      </c>
    </row>
    <row r="30" spans="1:6">
      <c r="A30" s="1" t="s">
        <v>159</v>
      </c>
      <c r="B30" s="16">
        <v>1187</v>
      </c>
      <c r="C30" s="5" t="s">
        <v>152</v>
      </c>
      <c r="D30" s="10">
        <f t="shared" si="0"/>
        <v>0.10089500000000001</v>
      </c>
      <c r="E30" s="12">
        <f t="shared" si="1"/>
        <v>5.9349999999999995E-4</v>
      </c>
      <c r="F30" s="10">
        <v>44.097096289190354</v>
      </c>
    </row>
    <row r="31" spans="1:6">
      <c r="A31" s="1" t="s">
        <v>160</v>
      </c>
      <c r="B31" s="16">
        <v>1212</v>
      </c>
      <c r="C31" s="5" t="s">
        <v>152</v>
      </c>
      <c r="D31" s="10">
        <f t="shared" si="0"/>
        <v>0.10302</v>
      </c>
      <c r="E31" s="12">
        <f t="shared" si="1"/>
        <v>6.0599999999999998E-4</v>
      </c>
      <c r="F31" s="10">
        <v>44.867349913190459</v>
      </c>
    </row>
    <row r="32" spans="1:6">
      <c r="A32" s="1" t="s">
        <v>161</v>
      </c>
      <c r="B32" s="16">
        <v>1237</v>
      </c>
      <c r="C32" s="5" t="s">
        <v>152</v>
      </c>
      <c r="D32" s="10">
        <f t="shared" si="0"/>
        <v>0.105145</v>
      </c>
      <c r="E32" s="12">
        <f t="shared" si="1"/>
        <v>6.1850000000000002E-4</v>
      </c>
      <c r="F32" s="10">
        <v>45.76597914119035</v>
      </c>
    </row>
    <row r="33" spans="1:6">
      <c r="A33" s="1" t="s">
        <v>162</v>
      </c>
      <c r="B33" s="16">
        <v>1250</v>
      </c>
      <c r="C33" s="5" t="s">
        <v>152</v>
      </c>
      <c r="D33" s="10">
        <f t="shared" si="0"/>
        <v>0.10625000000000001</v>
      </c>
      <c r="E33" s="12">
        <f t="shared" si="1"/>
        <v>6.2500000000000001E-4</v>
      </c>
      <c r="F33" s="10">
        <v>46.151105953190346</v>
      </c>
    </row>
    <row r="34" spans="1:6">
      <c r="A34" s="1" t="s">
        <v>163</v>
      </c>
      <c r="B34" s="16">
        <v>1262</v>
      </c>
      <c r="C34" s="5" t="s">
        <v>152</v>
      </c>
      <c r="D34" s="10">
        <f t="shared" si="0"/>
        <v>0.10727</v>
      </c>
      <c r="E34" s="12">
        <f t="shared" si="1"/>
        <v>6.3099999999999994E-4</v>
      </c>
      <c r="F34" s="10">
        <v>46.664608369190454</v>
      </c>
    </row>
    <row r="35" spans="1:6">
      <c r="A35" s="1" t="s">
        <v>164</v>
      </c>
      <c r="B35" s="16">
        <v>1287</v>
      </c>
      <c r="C35" s="5" t="s">
        <v>152</v>
      </c>
      <c r="D35" s="10">
        <f t="shared" si="0"/>
        <v>0.10939500000000001</v>
      </c>
      <c r="E35" s="12">
        <f t="shared" si="1"/>
        <v>6.4349999999999997E-4</v>
      </c>
      <c r="F35" s="10">
        <v>47.563237597190458</v>
      </c>
    </row>
    <row r="36" spans="1:6">
      <c r="A36" s="1" t="s">
        <v>165</v>
      </c>
      <c r="B36" s="16">
        <v>1320</v>
      </c>
      <c r="C36" s="5" t="s">
        <v>152</v>
      </c>
      <c r="D36" s="10">
        <f t="shared" si="0"/>
        <v>0.11220000000000001</v>
      </c>
      <c r="E36" s="12">
        <f t="shared" si="1"/>
        <v>6.6E-4</v>
      </c>
      <c r="F36" s="10">
        <v>48.590242429190354</v>
      </c>
    </row>
    <row r="37" spans="1:6">
      <c r="A37" s="1" t="s">
        <v>166</v>
      </c>
      <c r="B37" s="16">
        <v>1347</v>
      </c>
      <c r="C37" s="5" t="s">
        <v>152</v>
      </c>
      <c r="D37" s="10">
        <f t="shared" ref="D37:D66" si="2">0.085/1000*B37</f>
        <v>0.11449500000000001</v>
      </c>
      <c r="E37" s="12">
        <f t="shared" ref="E37:E66" si="3">0.0005/1000*B37</f>
        <v>6.7349999999999995E-4</v>
      </c>
      <c r="F37" s="10">
        <v>49.488871657190458</v>
      </c>
    </row>
    <row r="38" spans="1:6">
      <c r="A38" s="1" t="s">
        <v>167</v>
      </c>
      <c r="B38" s="16">
        <v>1362</v>
      </c>
      <c r="C38" s="5" t="s">
        <v>152</v>
      </c>
      <c r="D38" s="10">
        <f t="shared" si="2"/>
        <v>0.11577000000000001</v>
      </c>
      <c r="E38" s="12">
        <f t="shared" si="3"/>
        <v>6.8099999999999996E-4</v>
      </c>
      <c r="F38" s="10">
        <v>50.002374073190346</v>
      </c>
    </row>
    <row r="39" spans="1:6">
      <c r="A39" s="1" t="s">
        <v>168</v>
      </c>
      <c r="B39" s="16">
        <v>1387</v>
      </c>
      <c r="C39" s="5" t="s">
        <v>152</v>
      </c>
      <c r="D39" s="10">
        <f t="shared" si="2"/>
        <v>0.11789500000000001</v>
      </c>
      <c r="E39" s="12">
        <f t="shared" si="3"/>
        <v>6.935E-4</v>
      </c>
      <c r="F39" s="10">
        <v>50.90100330119035</v>
      </c>
    </row>
    <row r="40" spans="1:6">
      <c r="A40" s="1" t="s">
        <v>169</v>
      </c>
      <c r="B40" s="16">
        <v>1400</v>
      </c>
      <c r="C40" s="5" t="s">
        <v>152</v>
      </c>
      <c r="D40" s="10">
        <f t="shared" si="2"/>
        <v>0.11900000000000001</v>
      </c>
      <c r="E40" s="12">
        <f t="shared" si="3"/>
        <v>6.9999999999999999E-4</v>
      </c>
      <c r="F40" s="10">
        <v>51.28613011319046</v>
      </c>
    </row>
    <row r="41" spans="1:6">
      <c r="A41" s="1" t="s">
        <v>170</v>
      </c>
      <c r="B41" s="16">
        <v>1437</v>
      </c>
      <c r="C41" s="5" t="s">
        <v>152</v>
      </c>
      <c r="D41" s="10">
        <f t="shared" si="2"/>
        <v>0.122145</v>
      </c>
      <c r="E41" s="12">
        <f t="shared" si="3"/>
        <v>7.1849999999999995E-4</v>
      </c>
      <c r="F41" s="10">
        <v>52.569886153190346</v>
      </c>
    </row>
    <row r="42" spans="1:6">
      <c r="A42" s="1" t="s">
        <v>171</v>
      </c>
      <c r="B42" s="16">
        <v>1462</v>
      </c>
      <c r="C42" s="5" t="s">
        <v>152</v>
      </c>
      <c r="D42" s="10">
        <f t="shared" si="2"/>
        <v>0.12427000000000001</v>
      </c>
      <c r="E42" s="12">
        <f t="shared" si="3"/>
        <v>7.3099999999999999E-4</v>
      </c>
      <c r="F42" s="10">
        <v>53.340139777190345</v>
      </c>
    </row>
    <row r="43" spans="1:6">
      <c r="A43" s="1" t="s">
        <v>172</v>
      </c>
      <c r="B43" s="16">
        <v>1487</v>
      </c>
      <c r="C43" s="5" t="s">
        <v>152</v>
      </c>
      <c r="D43" s="10">
        <f t="shared" si="2"/>
        <v>0.12639500000000001</v>
      </c>
      <c r="E43" s="12">
        <f t="shared" si="3"/>
        <v>7.4350000000000002E-4</v>
      </c>
      <c r="F43" s="10">
        <v>54.11039340119035</v>
      </c>
    </row>
    <row r="44" spans="1:6">
      <c r="A44" s="1" t="s">
        <v>173</v>
      </c>
      <c r="B44" s="16">
        <v>1500</v>
      </c>
      <c r="C44" s="5" t="s">
        <v>152</v>
      </c>
      <c r="D44" s="10">
        <f t="shared" si="2"/>
        <v>0.1275</v>
      </c>
      <c r="E44" s="12">
        <f t="shared" si="3"/>
        <v>7.5000000000000002E-4</v>
      </c>
      <c r="F44" s="10">
        <v>54.623895817190459</v>
      </c>
    </row>
    <row r="45" spans="1:6">
      <c r="A45" s="1" t="s">
        <v>174</v>
      </c>
      <c r="B45" s="16">
        <v>1600</v>
      </c>
      <c r="C45" s="5" t="s">
        <v>152</v>
      </c>
      <c r="D45" s="10">
        <f t="shared" si="2"/>
        <v>0.13600000000000001</v>
      </c>
      <c r="E45" s="12">
        <f t="shared" si="3"/>
        <v>7.9999999999999993E-4</v>
      </c>
      <c r="F45" s="10">
        <v>57.96166152119045</v>
      </c>
    </row>
    <row r="46" spans="1:6">
      <c r="A46" s="1" t="s">
        <v>175</v>
      </c>
      <c r="B46" s="16">
        <v>1612</v>
      </c>
      <c r="C46" s="5" t="s">
        <v>152</v>
      </c>
      <c r="D46" s="10">
        <f t="shared" si="2"/>
        <v>0.13702</v>
      </c>
      <c r="E46" s="12">
        <f t="shared" si="3"/>
        <v>8.0599999999999997E-4</v>
      </c>
      <c r="F46" s="10">
        <v>58.346788333190347</v>
      </c>
    </row>
    <row r="47" spans="1:6">
      <c r="A47" s="1" t="s">
        <v>176</v>
      </c>
      <c r="B47" s="16">
        <v>1637</v>
      </c>
      <c r="C47" s="5" t="s">
        <v>152</v>
      </c>
      <c r="D47" s="10">
        <f t="shared" si="2"/>
        <v>0.13914500000000002</v>
      </c>
      <c r="E47" s="12">
        <f t="shared" si="3"/>
        <v>8.185E-4</v>
      </c>
      <c r="F47" s="10">
        <v>59.117041957190352</v>
      </c>
    </row>
    <row r="48" spans="1:6">
      <c r="A48" s="1" t="s">
        <v>177</v>
      </c>
      <c r="B48" s="16">
        <v>1662</v>
      </c>
      <c r="C48" s="5" t="s">
        <v>152</v>
      </c>
      <c r="D48" s="10">
        <f t="shared" si="2"/>
        <v>0.14127000000000001</v>
      </c>
      <c r="E48" s="12">
        <f t="shared" si="3"/>
        <v>8.3099999999999992E-4</v>
      </c>
      <c r="F48" s="10">
        <v>60.015671185190349</v>
      </c>
    </row>
    <row r="49" spans="1:6">
      <c r="A49" s="1" t="s">
        <v>178</v>
      </c>
      <c r="B49" s="16">
        <v>1687</v>
      </c>
      <c r="C49" s="5" t="s">
        <v>152</v>
      </c>
      <c r="D49" s="10">
        <f t="shared" si="2"/>
        <v>0.14339500000000002</v>
      </c>
      <c r="E49" s="12">
        <f t="shared" si="3"/>
        <v>8.4349999999999996E-4</v>
      </c>
      <c r="F49" s="10">
        <v>60.785924809190455</v>
      </c>
    </row>
    <row r="50" spans="1:6">
      <c r="A50" s="1" t="s">
        <v>179</v>
      </c>
      <c r="B50" s="16">
        <v>1700</v>
      </c>
      <c r="C50" s="5" t="s">
        <v>152</v>
      </c>
      <c r="D50" s="10">
        <f t="shared" si="2"/>
        <v>0.14450000000000002</v>
      </c>
      <c r="E50" s="12">
        <f t="shared" si="3"/>
        <v>8.4999999999999995E-4</v>
      </c>
      <c r="F50" s="10">
        <v>61.299427225190456</v>
      </c>
    </row>
    <row r="51" spans="1:6">
      <c r="A51" s="1" t="s">
        <v>180</v>
      </c>
      <c r="B51" s="16">
        <v>1737</v>
      </c>
      <c r="C51" s="5" t="s">
        <v>152</v>
      </c>
      <c r="D51" s="10">
        <f t="shared" si="2"/>
        <v>0.147645</v>
      </c>
      <c r="E51" s="12">
        <f t="shared" si="3"/>
        <v>8.6849999999999991E-4</v>
      </c>
      <c r="F51" s="10">
        <v>62.454807661190451</v>
      </c>
    </row>
    <row r="52" spans="1:6">
      <c r="A52" s="1" t="s">
        <v>181</v>
      </c>
      <c r="B52" s="16">
        <v>1800</v>
      </c>
      <c r="C52" s="5" t="s">
        <v>152</v>
      </c>
      <c r="D52" s="10">
        <f t="shared" si="2"/>
        <v>0.15300000000000002</v>
      </c>
      <c r="E52" s="12">
        <f t="shared" si="3"/>
        <v>8.9999999999999998E-4</v>
      </c>
      <c r="F52" s="10">
        <v>64.637192929190348</v>
      </c>
    </row>
    <row r="53" spans="1:6">
      <c r="A53" s="1" t="s">
        <v>182</v>
      </c>
      <c r="B53" s="16">
        <v>1812</v>
      </c>
      <c r="C53" s="5" t="s">
        <v>152</v>
      </c>
      <c r="D53" s="10">
        <f t="shared" si="2"/>
        <v>0.15402000000000002</v>
      </c>
      <c r="E53" s="12">
        <f t="shared" si="3"/>
        <v>9.0600000000000001E-4</v>
      </c>
      <c r="F53" s="10">
        <v>65.150695345190456</v>
      </c>
    </row>
    <row r="54" spans="1:6">
      <c r="A54" s="1" t="s">
        <v>183</v>
      </c>
      <c r="B54" s="16">
        <v>1862</v>
      </c>
      <c r="C54" s="5" t="s">
        <v>152</v>
      </c>
      <c r="D54" s="10">
        <f t="shared" si="2"/>
        <v>0.15827000000000002</v>
      </c>
      <c r="E54" s="12">
        <f t="shared" si="3"/>
        <v>9.3099999999999997E-4</v>
      </c>
      <c r="F54" s="10">
        <v>66.691202593190354</v>
      </c>
    </row>
    <row r="55" spans="1:6">
      <c r="A55" s="1" t="s">
        <v>184</v>
      </c>
      <c r="B55" s="16">
        <v>1887</v>
      </c>
      <c r="C55" s="5" t="s">
        <v>152</v>
      </c>
      <c r="D55" s="10">
        <f t="shared" si="2"/>
        <v>0.16039500000000001</v>
      </c>
      <c r="E55" s="12">
        <f t="shared" si="3"/>
        <v>9.435E-4</v>
      </c>
      <c r="F55" s="10">
        <v>67.589831821190458</v>
      </c>
    </row>
    <row r="56" spans="1:6">
      <c r="A56" s="1" t="s">
        <v>185</v>
      </c>
      <c r="B56" s="16">
        <v>1900</v>
      </c>
      <c r="C56" s="5" t="s">
        <v>152</v>
      </c>
      <c r="D56" s="10">
        <f t="shared" si="2"/>
        <v>0.1615</v>
      </c>
      <c r="E56" s="12">
        <f t="shared" si="3"/>
        <v>9.5E-4</v>
      </c>
      <c r="F56" s="10">
        <v>67.974958633190354</v>
      </c>
    </row>
    <row r="57" spans="1:6">
      <c r="A57" s="1" t="s">
        <v>186</v>
      </c>
      <c r="B57" s="16">
        <v>1937</v>
      </c>
      <c r="C57" s="5" t="s">
        <v>152</v>
      </c>
      <c r="D57" s="10">
        <f t="shared" si="2"/>
        <v>0.16464500000000001</v>
      </c>
      <c r="E57" s="12">
        <f t="shared" si="3"/>
        <v>9.6849999999999996E-4</v>
      </c>
      <c r="F57" s="10">
        <v>69.258714673190454</v>
      </c>
    </row>
    <row r="58" spans="1:6">
      <c r="A58" s="1" t="s">
        <v>187</v>
      </c>
      <c r="B58" s="16">
        <v>1987</v>
      </c>
      <c r="C58" s="5" t="s">
        <v>152</v>
      </c>
      <c r="D58" s="10">
        <f t="shared" si="2"/>
        <v>0.16889500000000002</v>
      </c>
      <c r="E58" s="12">
        <f t="shared" si="3"/>
        <v>9.9350000000000003E-4</v>
      </c>
      <c r="F58" s="10">
        <v>70.927597525190464</v>
      </c>
    </row>
    <row r="59" spans="1:6">
      <c r="A59" s="1" t="s">
        <v>188</v>
      </c>
      <c r="B59" s="16">
        <v>2000</v>
      </c>
      <c r="C59" s="5" t="s">
        <v>152</v>
      </c>
      <c r="D59" s="10">
        <f t="shared" si="2"/>
        <v>0.17</v>
      </c>
      <c r="E59" s="12">
        <f t="shared" si="3"/>
        <v>1E-3</v>
      </c>
      <c r="F59" s="10">
        <v>71.312724337190346</v>
      </c>
    </row>
    <row r="60" spans="1:6">
      <c r="A60" s="1" t="s">
        <v>189</v>
      </c>
      <c r="B60" s="16">
        <v>2120</v>
      </c>
      <c r="C60" s="5" t="s">
        <v>152</v>
      </c>
      <c r="D60" s="10">
        <f t="shared" si="2"/>
        <v>0.18020000000000003</v>
      </c>
      <c r="E60" s="12">
        <f t="shared" si="3"/>
        <v>1.06E-3</v>
      </c>
      <c r="F60" s="10">
        <v>75.292368061190345</v>
      </c>
    </row>
    <row r="61" spans="1:6">
      <c r="A61" s="1" t="s">
        <v>190</v>
      </c>
      <c r="B61" s="16">
        <v>2137</v>
      </c>
      <c r="C61" s="5" t="s">
        <v>152</v>
      </c>
      <c r="D61" s="10">
        <f t="shared" si="2"/>
        <v>0.181645</v>
      </c>
      <c r="E61" s="12">
        <f t="shared" si="3"/>
        <v>1.0685E-3</v>
      </c>
      <c r="F61" s="10">
        <v>75.934246081190352</v>
      </c>
    </row>
    <row r="62" spans="1:6">
      <c r="A62" s="1" t="s">
        <v>191</v>
      </c>
      <c r="B62" s="16">
        <v>2240</v>
      </c>
      <c r="C62" s="5" t="s">
        <v>152</v>
      </c>
      <c r="D62" s="10">
        <f t="shared" si="2"/>
        <v>0.19040000000000001</v>
      </c>
      <c r="E62" s="12">
        <f t="shared" si="3"/>
        <v>1.1199999999999999E-3</v>
      </c>
      <c r="F62" s="10">
        <v>79.272011785190344</v>
      </c>
    </row>
    <row r="63" spans="1:6">
      <c r="A63" s="1" t="s">
        <v>192</v>
      </c>
      <c r="B63" s="16">
        <v>2360</v>
      </c>
      <c r="C63" s="5" t="s">
        <v>152</v>
      </c>
      <c r="D63" s="10">
        <f t="shared" si="2"/>
        <v>0.2006</v>
      </c>
      <c r="E63" s="12">
        <f t="shared" si="3"/>
        <v>1.1799999999999998E-3</v>
      </c>
      <c r="F63" s="10">
        <v>83.380031113190341</v>
      </c>
    </row>
    <row r="64" spans="1:6">
      <c r="A64" s="1" t="s">
        <v>193</v>
      </c>
      <c r="B64" s="16">
        <v>2500</v>
      </c>
      <c r="C64" s="5" t="s">
        <v>152</v>
      </c>
      <c r="D64" s="10">
        <f t="shared" si="2"/>
        <v>0.21250000000000002</v>
      </c>
      <c r="E64" s="12">
        <f t="shared" si="3"/>
        <v>1.25E-3</v>
      </c>
      <c r="F64" s="10">
        <v>88.001552857190461</v>
      </c>
    </row>
    <row r="65" spans="1:6">
      <c r="A65" s="1" t="s">
        <v>194</v>
      </c>
      <c r="B65" s="16">
        <v>2650</v>
      </c>
      <c r="C65" s="5" t="s">
        <v>152</v>
      </c>
      <c r="D65" s="10">
        <f t="shared" si="2"/>
        <v>0.22525000000000001</v>
      </c>
      <c r="E65" s="12">
        <f t="shared" si="3"/>
        <v>1.325E-3</v>
      </c>
      <c r="F65" s="10">
        <v>93.008201413190449</v>
      </c>
    </row>
    <row r="66" spans="1:6">
      <c r="A66" s="1" t="s">
        <v>195</v>
      </c>
      <c r="B66" s="16">
        <v>2800</v>
      </c>
      <c r="C66" s="5" t="s">
        <v>152</v>
      </c>
      <c r="D66" s="10">
        <f t="shared" si="2"/>
        <v>0.23800000000000002</v>
      </c>
      <c r="E66" s="12">
        <f t="shared" si="3"/>
        <v>1.4E-3</v>
      </c>
      <c r="F66" s="10">
        <v>98.143225573190364</v>
      </c>
    </row>
  </sheetData>
  <autoFilter ref="A4:E4" xr:uid="{00000000-0009-0000-0000-00000A000000}"/>
  <sortState xmlns:xlrd2="http://schemas.microsoft.com/office/spreadsheetml/2017/richdata2" ref="A5:E66">
    <sortCondition ref="B4"/>
  </sortState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abSelected="1" workbookViewId="0">
      <selection activeCell="F4" sqref="F4:F55"/>
    </sheetView>
  </sheetViews>
  <sheetFormatPr defaultRowHeight="15"/>
  <cols>
    <col min="1" max="1" width="8.140625" bestFit="1" customWidth="1"/>
    <col min="2" max="2" width="6.85546875" bestFit="1" customWidth="1"/>
    <col min="3" max="3" width="9.28515625" bestFit="1" customWidth="1"/>
    <col min="4" max="4" width="21.85546875" bestFit="1" customWidth="1"/>
    <col min="5" max="5" width="25.85546875" bestFit="1" customWidth="1"/>
    <col min="6" max="6" width="13.7109375" bestFit="1" customWidth="1"/>
  </cols>
  <sheetData>
    <row r="1" spans="1:6" s="3" customFormat="1">
      <c r="A1" s="28" t="s">
        <v>431</v>
      </c>
      <c r="B1" s="28"/>
      <c r="C1" s="28"/>
      <c r="D1" s="28"/>
      <c r="E1" s="28"/>
    </row>
    <row r="3" spans="1:6">
      <c r="E3" s="11"/>
    </row>
    <row r="4" spans="1:6">
      <c r="A4" s="6" t="s">
        <v>58</v>
      </c>
      <c r="B4" s="6" t="s">
        <v>59</v>
      </c>
      <c r="C4" s="6" t="s">
        <v>60</v>
      </c>
      <c r="D4" s="6" t="s">
        <v>62</v>
      </c>
      <c r="E4" s="6" t="s">
        <v>63</v>
      </c>
      <c r="F4" s="6" t="s">
        <v>61</v>
      </c>
    </row>
    <row r="5" spans="1:6">
      <c r="A5" s="1" t="s">
        <v>255</v>
      </c>
      <c r="B5" s="1">
        <v>500</v>
      </c>
      <c r="C5" s="2" t="s">
        <v>215</v>
      </c>
      <c r="D5" s="12">
        <f>0.112/1000*B5</f>
        <v>5.6000000000000001E-2</v>
      </c>
      <c r="E5" s="12">
        <f>0.0009/1000*B5</f>
        <v>4.4999999999999999E-4</v>
      </c>
      <c r="F5" s="10">
        <v>21.117863173190347</v>
      </c>
    </row>
    <row r="6" spans="1:6">
      <c r="A6" s="1" t="s">
        <v>256</v>
      </c>
      <c r="B6" s="1">
        <v>560</v>
      </c>
      <c r="C6" s="2" t="s">
        <v>215</v>
      </c>
      <c r="D6" s="12">
        <f t="shared" ref="D6:D55" si="0">0.112/1000*B6</f>
        <v>6.2719999999999998E-2</v>
      </c>
      <c r="E6" s="12">
        <f t="shared" ref="E6:E55" si="1">0.0009/1000*B6</f>
        <v>5.04E-4</v>
      </c>
      <c r="F6" s="10">
        <v>23.171872837190346</v>
      </c>
    </row>
    <row r="7" spans="1:6">
      <c r="A7" s="1" t="s">
        <v>257</v>
      </c>
      <c r="B7" s="1">
        <v>600</v>
      </c>
      <c r="C7" s="2" t="s">
        <v>215</v>
      </c>
      <c r="D7" s="12">
        <f t="shared" si="0"/>
        <v>6.7199999999999996E-2</v>
      </c>
      <c r="E7" s="12">
        <f t="shared" si="1"/>
        <v>5.4000000000000001E-4</v>
      </c>
      <c r="F7" s="10">
        <v>24.45562887719035</v>
      </c>
    </row>
    <row r="8" spans="1:6">
      <c r="A8" s="1" t="s">
        <v>214</v>
      </c>
      <c r="B8" s="1">
        <v>670</v>
      </c>
      <c r="C8" s="2" t="s">
        <v>215</v>
      </c>
      <c r="D8" s="12">
        <f t="shared" si="0"/>
        <v>7.5039999999999996E-2</v>
      </c>
      <c r="E8" s="12">
        <f t="shared" si="1"/>
        <v>6.0300000000000002E-4</v>
      </c>
      <c r="F8" s="10">
        <v>26.766389749190346</v>
      </c>
    </row>
    <row r="9" spans="1:6">
      <c r="A9" s="1" t="s">
        <v>258</v>
      </c>
      <c r="B9" s="1">
        <v>670</v>
      </c>
      <c r="C9" s="2" t="s">
        <v>215</v>
      </c>
      <c r="D9" s="12">
        <f t="shared" si="0"/>
        <v>7.5039999999999996E-2</v>
      </c>
      <c r="E9" s="12">
        <f t="shared" si="1"/>
        <v>6.0300000000000002E-4</v>
      </c>
      <c r="F9" s="10">
        <v>26.766389749190346</v>
      </c>
    </row>
    <row r="10" spans="1:6">
      <c r="A10" s="1" t="s">
        <v>259</v>
      </c>
      <c r="B10" s="1">
        <v>710</v>
      </c>
      <c r="C10" s="2" t="s">
        <v>215</v>
      </c>
      <c r="D10" s="12">
        <f t="shared" si="0"/>
        <v>7.9519999999999993E-2</v>
      </c>
      <c r="E10" s="12">
        <f t="shared" si="1"/>
        <v>6.3899999999999992E-4</v>
      </c>
      <c r="F10" s="10">
        <v>28.178521393190348</v>
      </c>
    </row>
    <row r="11" spans="1:6">
      <c r="A11" s="1" t="s">
        <v>260</v>
      </c>
      <c r="B11" s="1">
        <v>750</v>
      </c>
      <c r="C11" s="2" t="s">
        <v>215</v>
      </c>
      <c r="D11" s="12">
        <f t="shared" si="0"/>
        <v>8.4000000000000005E-2</v>
      </c>
      <c r="E11" s="12">
        <f t="shared" si="1"/>
        <v>6.7499999999999993E-4</v>
      </c>
      <c r="F11" s="10">
        <v>29.462277433190348</v>
      </c>
    </row>
    <row r="12" spans="1:6">
      <c r="A12" s="1" t="s">
        <v>261</v>
      </c>
      <c r="B12" s="1">
        <v>800</v>
      </c>
      <c r="C12" s="2" t="s">
        <v>215</v>
      </c>
      <c r="D12" s="12">
        <f t="shared" si="0"/>
        <v>8.9599999999999999E-2</v>
      </c>
      <c r="E12" s="12">
        <f t="shared" si="1"/>
        <v>7.1999999999999994E-4</v>
      </c>
      <c r="F12" s="10">
        <v>31.259535889190349</v>
      </c>
    </row>
    <row r="13" spans="1:6">
      <c r="A13" s="1" t="s">
        <v>262</v>
      </c>
      <c r="B13" s="1">
        <v>850</v>
      </c>
      <c r="C13" s="2" t="s">
        <v>215</v>
      </c>
      <c r="D13" s="12">
        <f t="shared" si="0"/>
        <v>9.5199999999999993E-2</v>
      </c>
      <c r="E13" s="12">
        <f t="shared" si="1"/>
        <v>7.6499999999999995E-4</v>
      </c>
      <c r="F13" s="10">
        <v>32.928418741190349</v>
      </c>
    </row>
    <row r="14" spans="1:6">
      <c r="A14" s="1" t="s">
        <v>263</v>
      </c>
      <c r="B14" s="1">
        <v>875</v>
      </c>
      <c r="C14" s="2" t="s">
        <v>215</v>
      </c>
      <c r="D14" s="12">
        <f t="shared" si="0"/>
        <v>9.8000000000000004E-2</v>
      </c>
      <c r="E14" s="12">
        <f t="shared" si="1"/>
        <v>7.8750000000000001E-4</v>
      </c>
      <c r="F14" s="10">
        <v>33.698672365190347</v>
      </c>
    </row>
    <row r="15" spans="1:6">
      <c r="A15" s="1" t="s">
        <v>216</v>
      </c>
      <c r="B15" s="1">
        <v>900</v>
      </c>
      <c r="C15" s="2" t="s">
        <v>215</v>
      </c>
      <c r="D15" s="12">
        <f t="shared" si="0"/>
        <v>0.1008</v>
      </c>
      <c r="E15" s="12">
        <f t="shared" si="1"/>
        <v>8.0999999999999996E-4</v>
      </c>
      <c r="F15" s="10">
        <v>34.597301593190345</v>
      </c>
    </row>
    <row r="16" spans="1:6">
      <c r="A16" s="1" t="s">
        <v>264</v>
      </c>
      <c r="B16" s="1">
        <v>900</v>
      </c>
      <c r="C16" s="2" t="s">
        <v>215</v>
      </c>
      <c r="D16" s="12">
        <f t="shared" si="0"/>
        <v>0.1008</v>
      </c>
      <c r="E16" s="12">
        <f t="shared" si="1"/>
        <v>8.0999999999999996E-4</v>
      </c>
      <c r="F16" s="10">
        <v>34.597301593190345</v>
      </c>
    </row>
    <row r="17" spans="1:6">
      <c r="A17" s="1" t="s">
        <v>265</v>
      </c>
      <c r="B17" s="1">
        <v>950</v>
      </c>
      <c r="C17" s="2" t="s">
        <v>215</v>
      </c>
      <c r="D17" s="12">
        <f t="shared" si="0"/>
        <v>0.10639999999999999</v>
      </c>
      <c r="E17" s="12">
        <f t="shared" si="1"/>
        <v>8.5499999999999997E-4</v>
      </c>
      <c r="F17" s="10">
        <v>36.266184445190348</v>
      </c>
    </row>
    <row r="18" spans="1:6">
      <c r="A18" s="1" t="s">
        <v>217</v>
      </c>
      <c r="B18" s="1">
        <v>975</v>
      </c>
      <c r="C18" s="2" t="s">
        <v>215</v>
      </c>
      <c r="D18" s="12">
        <f t="shared" si="0"/>
        <v>0.10919999999999999</v>
      </c>
      <c r="E18" s="12">
        <f t="shared" si="1"/>
        <v>8.7749999999999992E-4</v>
      </c>
      <c r="F18" s="10">
        <v>37.036438069190346</v>
      </c>
    </row>
    <row r="19" spans="1:6">
      <c r="A19" s="1" t="s">
        <v>218</v>
      </c>
      <c r="B19" s="1">
        <v>1000</v>
      </c>
      <c r="C19" s="2" t="s">
        <v>215</v>
      </c>
      <c r="D19" s="12">
        <f t="shared" si="0"/>
        <v>0.112</v>
      </c>
      <c r="E19" s="12">
        <f t="shared" si="1"/>
        <v>8.9999999999999998E-4</v>
      </c>
      <c r="F19" s="10">
        <v>37.935067297190344</v>
      </c>
    </row>
    <row r="20" spans="1:6">
      <c r="A20" s="1" t="s">
        <v>219</v>
      </c>
      <c r="B20" s="1">
        <v>1018</v>
      </c>
      <c r="C20" s="2" t="s">
        <v>215</v>
      </c>
      <c r="D20" s="12">
        <f t="shared" si="0"/>
        <v>0.11401599999999999</v>
      </c>
      <c r="E20" s="12">
        <f t="shared" si="1"/>
        <v>9.1619999999999994E-4</v>
      </c>
      <c r="F20" s="10">
        <v>38.448569713190352</v>
      </c>
    </row>
    <row r="21" spans="1:6">
      <c r="A21" s="1" t="s">
        <v>220</v>
      </c>
      <c r="B21" s="1">
        <v>1030</v>
      </c>
      <c r="C21" s="2" t="s">
        <v>215</v>
      </c>
      <c r="D21" s="12">
        <f t="shared" si="0"/>
        <v>0.11536</v>
      </c>
      <c r="E21" s="12">
        <f t="shared" si="1"/>
        <v>9.2699999999999998E-4</v>
      </c>
      <c r="F21" s="10">
        <v>38.833696525190348</v>
      </c>
    </row>
    <row r="22" spans="1:6">
      <c r="A22" s="1" t="s">
        <v>221</v>
      </c>
      <c r="B22" s="1">
        <v>1060</v>
      </c>
      <c r="C22" s="2" t="s">
        <v>215</v>
      </c>
      <c r="D22" s="12">
        <f t="shared" si="0"/>
        <v>0.11871999999999999</v>
      </c>
      <c r="E22" s="12">
        <f t="shared" si="1"/>
        <v>9.5399999999999999E-4</v>
      </c>
      <c r="F22" s="10">
        <v>39.860701357190344</v>
      </c>
    </row>
    <row r="23" spans="1:6">
      <c r="A23" s="1" t="s">
        <v>222</v>
      </c>
      <c r="B23" s="1">
        <v>1080</v>
      </c>
      <c r="C23" s="2" t="s">
        <v>215</v>
      </c>
      <c r="D23" s="12">
        <f t="shared" si="0"/>
        <v>0.12096</v>
      </c>
      <c r="E23" s="12">
        <f t="shared" si="1"/>
        <v>9.7199999999999999E-4</v>
      </c>
      <c r="F23" s="10">
        <v>40.502579377190351</v>
      </c>
    </row>
    <row r="24" spans="1:6">
      <c r="A24" s="1" t="s">
        <v>223</v>
      </c>
      <c r="B24" s="1">
        <v>1120</v>
      </c>
      <c r="C24" s="2" t="s">
        <v>215</v>
      </c>
      <c r="D24" s="12">
        <f t="shared" si="0"/>
        <v>0.12544</v>
      </c>
      <c r="E24" s="12">
        <f t="shared" si="1"/>
        <v>1.008E-3</v>
      </c>
      <c r="F24" s="10">
        <v>41.91471102119035</v>
      </c>
    </row>
    <row r="25" spans="1:6">
      <c r="A25" s="1" t="s">
        <v>224</v>
      </c>
      <c r="B25" s="1">
        <v>1180</v>
      </c>
      <c r="C25" s="2" t="s">
        <v>215</v>
      </c>
      <c r="D25" s="12">
        <f t="shared" si="0"/>
        <v>0.13216</v>
      </c>
      <c r="E25" s="12">
        <f t="shared" si="1"/>
        <v>1.062E-3</v>
      </c>
      <c r="F25" s="10">
        <v>43.840345081190456</v>
      </c>
    </row>
    <row r="26" spans="1:6">
      <c r="A26" s="1" t="s">
        <v>225</v>
      </c>
      <c r="B26" s="1">
        <v>1213</v>
      </c>
      <c r="C26" s="2" t="s">
        <v>215</v>
      </c>
      <c r="D26" s="12">
        <f t="shared" si="0"/>
        <v>0.135856</v>
      </c>
      <c r="E26" s="12">
        <f t="shared" si="1"/>
        <v>1.0916999999999999E-3</v>
      </c>
      <c r="F26" s="10">
        <v>44.995725517190351</v>
      </c>
    </row>
    <row r="27" spans="1:6">
      <c r="A27" s="1" t="s">
        <v>226</v>
      </c>
      <c r="B27" s="1">
        <v>1250</v>
      </c>
      <c r="C27" s="2" t="s">
        <v>215</v>
      </c>
      <c r="D27" s="12">
        <f t="shared" si="0"/>
        <v>0.13999999999999999</v>
      </c>
      <c r="E27" s="12">
        <f t="shared" si="1"/>
        <v>1.1249999999999999E-3</v>
      </c>
      <c r="F27" s="10">
        <v>46.151105953190346</v>
      </c>
    </row>
    <row r="28" spans="1:6">
      <c r="A28" s="1" t="s">
        <v>227</v>
      </c>
      <c r="B28" s="1">
        <v>1270</v>
      </c>
      <c r="C28" s="2" t="s">
        <v>215</v>
      </c>
      <c r="D28" s="12">
        <f t="shared" si="0"/>
        <v>0.14224000000000001</v>
      </c>
      <c r="E28" s="12">
        <f t="shared" si="1"/>
        <v>1.1429999999999999E-3</v>
      </c>
      <c r="F28" s="10">
        <v>46.921359577190458</v>
      </c>
    </row>
    <row r="29" spans="1:6">
      <c r="A29" s="1" t="s">
        <v>228</v>
      </c>
      <c r="B29" s="1">
        <v>1280</v>
      </c>
      <c r="C29" s="2" t="s">
        <v>215</v>
      </c>
      <c r="D29" s="12">
        <f t="shared" si="0"/>
        <v>0.14335999999999999</v>
      </c>
      <c r="E29" s="12">
        <f t="shared" si="1"/>
        <v>1.152E-3</v>
      </c>
      <c r="F29" s="10">
        <v>47.306486389190347</v>
      </c>
    </row>
    <row r="30" spans="1:6">
      <c r="A30" s="1" t="s">
        <v>229</v>
      </c>
      <c r="B30" s="1">
        <v>1320</v>
      </c>
      <c r="C30" s="2" t="s">
        <v>215</v>
      </c>
      <c r="D30" s="12">
        <f t="shared" si="0"/>
        <v>0.14784</v>
      </c>
      <c r="E30" s="12">
        <f t="shared" si="1"/>
        <v>1.188E-3</v>
      </c>
      <c r="F30" s="10">
        <v>48.590242429190354</v>
      </c>
    </row>
    <row r="31" spans="1:6">
      <c r="A31" s="1" t="s">
        <v>230</v>
      </c>
      <c r="B31" s="1">
        <v>1350</v>
      </c>
      <c r="C31" s="2" t="s">
        <v>215</v>
      </c>
      <c r="D31" s="12">
        <f t="shared" si="0"/>
        <v>0.1512</v>
      </c>
      <c r="E31" s="12">
        <f t="shared" si="1"/>
        <v>1.2149999999999999E-3</v>
      </c>
      <c r="F31" s="10">
        <v>49.61724726119035</v>
      </c>
    </row>
    <row r="32" spans="1:6">
      <c r="A32" s="1" t="s">
        <v>231</v>
      </c>
      <c r="B32" s="1">
        <v>1400</v>
      </c>
      <c r="C32" s="2" t="s">
        <v>215</v>
      </c>
      <c r="D32" s="12">
        <f t="shared" si="0"/>
        <v>0.15679999999999999</v>
      </c>
      <c r="E32" s="12">
        <f t="shared" si="1"/>
        <v>1.2599999999999998E-3</v>
      </c>
      <c r="F32" s="10">
        <v>51.28613011319046</v>
      </c>
    </row>
    <row r="33" spans="1:6">
      <c r="A33" s="1" t="s">
        <v>232</v>
      </c>
      <c r="B33" s="1">
        <v>1450</v>
      </c>
      <c r="C33" s="2" t="s">
        <v>215</v>
      </c>
      <c r="D33" s="12">
        <f t="shared" si="0"/>
        <v>0.16239999999999999</v>
      </c>
      <c r="E33" s="12">
        <f t="shared" si="1"/>
        <v>1.305E-3</v>
      </c>
      <c r="F33" s="10">
        <v>52.955012965190349</v>
      </c>
    </row>
    <row r="34" spans="1:6">
      <c r="A34" s="1" t="s">
        <v>233</v>
      </c>
      <c r="B34" s="1">
        <v>1500</v>
      </c>
      <c r="C34" s="2" t="s">
        <v>215</v>
      </c>
      <c r="D34" s="12">
        <f t="shared" si="0"/>
        <v>0.16800000000000001</v>
      </c>
      <c r="E34" s="12">
        <f t="shared" si="1"/>
        <v>1.3499999999999999E-3</v>
      </c>
      <c r="F34" s="10">
        <v>54.623895817190459</v>
      </c>
    </row>
    <row r="35" spans="1:6">
      <c r="A35" s="1" t="s">
        <v>234</v>
      </c>
      <c r="B35" s="1">
        <v>1550</v>
      </c>
      <c r="C35" s="2" t="s">
        <v>215</v>
      </c>
      <c r="D35" s="12">
        <f t="shared" si="0"/>
        <v>0.1736</v>
      </c>
      <c r="E35" s="12">
        <f t="shared" si="1"/>
        <v>1.395E-3</v>
      </c>
      <c r="F35" s="10">
        <v>56.292778669190454</v>
      </c>
    </row>
    <row r="36" spans="1:6">
      <c r="A36" s="1" t="s">
        <v>235</v>
      </c>
      <c r="B36" s="1">
        <v>1600</v>
      </c>
      <c r="C36" s="2" t="s">
        <v>215</v>
      </c>
      <c r="D36" s="12">
        <f t="shared" si="0"/>
        <v>0.1792</v>
      </c>
      <c r="E36" s="12">
        <f t="shared" si="1"/>
        <v>1.4399999999999999E-3</v>
      </c>
      <c r="F36" s="10">
        <v>57.96166152119045</v>
      </c>
    </row>
    <row r="37" spans="1:6">
      <c r="A37" s="1" t="s">
        <v>236</v>
      </c>
      <c r="B37" s="1">
        <v>1650</v>
      </c>
      <c r="C37" s="2" t="s">
        <v>215</v>
      </c>
      <c r="D37" s="12">
        <f t="shared" si="0"/>
        <v>0.18479999999999999</v>
      </c>
      <c r="E37" s="12">
        <f t="shared" si="1"/>
        <v>1.485E-3</v>
      </c>
      <c r="F37" s="10">
        <v>59.630544373190354</v>
      </c>
    </row>
    <row r="38" spans="1:6">
      <c r="A38" s="1" t="s">
        <v>237</v>
      </c>
      <c r="B38" s="1">
        <v>1700</v>
      </c>
      <c r="C38" s="2" t="s">
        <v>215</v>
      </c>
      <c r="D38" s="12">
        <f t="shared" si="0"/>
        <v>0.19039999999999999</v>
      </c>
      <c r="E38" s="12">
        <f t="shared" si="1"/>
        <v>1.5299999999999999E-3</v>
      </c>
      <c r="F38" s="10">
        <v>61.299427225190456</v>
      </c>
    </row>
    <row r="39" spans="1:6">
      <c r="A39" s="1" t="s">
        <v>238</v>
      </c>
      <c r="B39" s="1">
        <v>1750</v>
      </c>
      <c r="C39" s="2" t="s">
        <v>215</v>
      </c>
      <c r="D39" s="12">
        <f t="shared" si="0"/>
        <v>0.19600000000000001</v>
      </c>
      <c r="E39" s="12">
        <f t="shared" si="1"/>
        <v>1.575E-3</v>
      </c>
      <c r="F39" s="10">
        <v>62.968310077190353</v>
      </c>
    </row>
    <row r="40" spans="1:6">
      <c r="A40" s="1" t="s">
        <v>239</v>
      </c>
      <c r="B40" s="1">
        <v>1775</v>
      </c>
      <c r="C40" s="2" t="s">
        <v>215</v>
      </c>
      <c r="D40" s="12">
        <f t="shared" si="0"/>
        <v>0.1988</v>
      </c>
      <c r="E40" s="12">
        <f t="shared" si="1"/>
        <v>1.5975E-3</v>
      </c>
      <c r="F40" s="10">
        <v>63.86693930519035</v>
      </c>
    </row>
    <row r="41" spans="1:6">
      <c r="A41" s="1" t="s">
        <v>240</v>
      </c>
      <c r="B41" s="1">
        <v>1800</v>
      </c>
      <c r="C41" s="2" t="s">
        <v>215</v>
      </c>
      <c r="D41" s="12">
        <f t="shared" si="0"/>
        <v>0.2016</v>
      </c>
      <c r="E41" s="12">
        <f t="shared" si="1"/>
        <v>1.6199999999999999E-3</v>
      </c>
      <c r="F41" s="10">
        <v>64.637192929190348</v>
      </c>
    </row>
    <row r="42" spans="1:6">
      <c r="A42" s="1" t="s">
        <v>241</v>
      </c>
      <c r="B42" s="1">
        <v>1900</v>
      </c>
      <c r="C42" s="2" t="s">
        <v>215</v>
      </c>
      <c r="D42" s="12">
        <f t="shared" si="0"/>
        <v>0.21279999999999999</v>
      </c>
      <c r="E42" s="12">
        <f t="shared" si="1"/>
        <v>1.7099999999999999E-3</v>
      </c>
      <c r="F42" s="10">
        <v>67.974958633190354</v>
      </c>
    </row>
    <row r="43" spans="1:6">
      <c r="A43" s="1" t="s">
        <v>242</v>
      </c>
      <c r="B43" s="1">
        <v>1920</v>
      </c>
      <c r="C43" s="2" t="s">
        <v>215</v>
      </c>
      <c r="D43" s="12">
        <f t="shared" si="0"/>
        <v>0.21504000000000001</v>
      </c>
      <c r="E43" s="12">
        <f t="shared" si="1"/>
        <v>1.7279999999999999E-3</v>
      </c>
      <c r="F43" s="10">
        <v>68.616836653190347</v>
      </c>
    </row>
    <row r="44" spans="1:6">
      <c r="A44" s="1" t="s">
        <v>243</v>
      </c>
      <c r="B44" s="1">
        <v>2000</v>
      </c>
      <c r="C44" s="2" t="s">
        <v>215</v>
      </c>
      <c r="D44" s="12">
        <f t="shared" si="0"/>
        <v>0.224</v>
      </c>
      <c r="E44" s="12">
        <f t="shared" si="1"/>
        <v>1.8E-3</v>
      </c>
      <c r="F44" s="10">
        <v>71.312724337190346</v>
      </c>
    </row>
    <row r="45" spans="1:6">
      <c r="A45" s="1" t="s">
        <v>244</v>
      </c>
      <c r="B45" s="1">
        <v>2120</v>
      </c>
      <c r="C45" s="2" t="s">
        <v>215</v>
      </c>
      <c r="D45" s="12">
        <f t="shared" si="0"/>
        <v>0.23743999999999998</v>
      </c>
      <c r="E45" s="12">
        <f t="shared" si="1"/>
        <v>1.908E-3</v>
      </c>
      <c r="F45" s="10">
        <v>75.292368061190345</v>
      </c>
    </row>
    <row r="46" spans="1:6">
      <c r="A46" s="1" t="s">
        <v>245</v>
      </c>
      <c r="B46" s="1">
        <v>2240</v>
      </c>
      <c r="C46" s="2" t="s">
        <v>215</v>
      </c>
      <c r="D46" s="12">
        <f t="shared" si="0"/>
        <v>0.25087999999999999</v>
      </c>
      <c r="E46" s="12">
        <f t="shared" si="1"/>
        <v>2.016E-3</v>
      </c>
      <c r="F46" s="10">
        <v>79.272011785190344</v>
      </c>
    </row>
    <row r="47" spans="1:6">
      <c r="A47" s="1" t="s">
        <v>246</v>
      </c>
      <c r="B47" s="1">
        <v>2360</v>
      </c>
      <c r="C47" s="2" t="s">
        <v>215</v>
      </c>
      <c r="D47" s="12">
        <f t="shared" si="0"/>
        <v>0.26432</v>
      </c>
      <c r="E47" s="12">
        <f t="shared" si="1"/>
        <v>2.124E-3</v>
      </c>
      <c r="F47" s="10">
        <v>83.380031113190341</v>
      </c>
    </row>
    <row r="48" spans="1:6">
      <c r="A48" s="1" t="s">
        <v>247</v>
      </c>
      <c r="B48" s="1">
        <v>2500</v>
      </c>
      <c r="C48" s="2" t="s">
        <v>215</v>
      </c>
      <c r="D48" s="12">
        <f t="shared" si="0"/>
        <v>0.27999999999999997</v>
      </c>
      <c r="E48" s="12">
        <f t="shared" si="1"/>
        <v>2.2499999999999998E-3</v>
      </c>
      <c r="F48" s="10">
        <v>88.001552857190461</v>
      </c>
    </row>
    <row r="49" spans="1:6">
      <c r="A49" s="1" t="s">
        <v>248</v>
      </c>
      <c r="B49" s="1">
        <v>2550</v>
      </c>
      <c r="C49" s="2" t="s">
        <v>215</v>
      </c>
      <c r="D49" s="12">
        <f t="shared" si="0"/>
        <v>0.28560000000000002</v>
      </c>
      <c r="E49" s="12">
        <f t="shared" si="1"/>
        <v>2.2949999999999997E-3</v>
      </c>
      <c r="F49" s="10">
        <v>89.670435709190457</v>
      </c>
    </row>
    <row r="50" spans="1:6">
      <c r="A50" s="1" t="s">
        <v>249</v>
      </c>
      <c r="B50" s="1">
        <v>2650</v>
      </c>
      <c r="C50" s="2" t="s">
        <v>215</v>
      </c>
      <c r="D50" s="12">
        <f t="shared" si="0"/>
        <v>0.29680000000000001</v>
      </c>
      <c r="E50" s="12">
        <f t="shared" si="1"/>
        <v>2.385E-3</v>
      </c>
      <c r="F50" s="10">
        <v>93.008201413190449</v>
      </c>
    </row>
    <row r="51" spans="1:6">
      <c r="A51" s="1" t="s">
        <v>250</v>
      </c>
      <c r="B51" s="1">
        <v>2700</v>
      </c>
      <c r="C51" s="2" t="s">
        <v>215</v>
      </c>
      <c r="D51" s="12">
        <f t="shared" si="0"/>
        <v>0.3024</v>
      </c>
      <c r="E51" s="12">
        <f t="shared" si="1"/>
        <v>2.4299999999999999E-3</v>
      </c>
      <c r="F51" s="10">
        <v>94.677084265190459</v>
      </c>
    </row>
    <row r="52" spans="1:6">
      <c r="A52" s="1" t="s">
        <v>251</v>
      </c>
      <c r="B52" s="1">
        <v>2800</v>
      </c>
      <c r="C52" s="2" t="s">
        <v>215</v>
      </c>
      <c r="D52" s="12">
        <f t="shared" si="0"/>
        <v>0.31359999999999999</v>
      </c>
      <c r="E52" s="12">
        <f t="shared" si="1"/>
        <v>2.5199999999999997E-3</v>
      </c>
      <c r="F52" s="10">
        <v>98.143225573190364</v>
      </c>
    </row>
    <row r="53" spans="1:6">
      <c r="A53" s="1" t="s">
        <v>252</v>
      </c>
      <c r="B53" s="1">
        <v>3000</v>
      </c>
      <c r="C53" s="2" t="s">
        <v>215</v>
      </c>
      <c r="D53" s="12">
        <f t="shared" si="0"/>
        <v>0.33600000000000002</v>
      </c>
      <c r="E53" s="12">
        <f t="shared" si="1"/>
        <v>2.6999999999999997E-3</v>
      </c>
      <c r="F53" s="10">
        <v>104.81875698119035</v>
      </c>
    </row>
    <row r="54" spans="1:6">
      <c r="A54" s="1" t="s">
        <v>253</v>
      </c>
      <c r="B54" s="1">
        <v>3150</v>
      </c>
      <c r="C54" s="2" t="s">
        <v>215</v>
      </c>
      <c r="D54" s="12">
        <f t="shared" si="0"/>
        <v>0.3528</v>
      </c>
      <c r="E54" s="12">
        <f t="shared" si="1"/>
        <v>2.8349999999999998E-3</v>
      </c>
      <c r="F54" s="10">
        <v>109.82540553719058</v>
      </c>
    </row>
    <row r="55" spans="1:6">
      <c r="A55" s="1" t="s">
        <v>254</v>
      </c>
      <c r="B55" s="1">
        <v>3550</v>
      </c>
      <c r="C55" s="2" t="s">
        <v>215</v>
      </c>
      <c r="D55" s="12">
        <f t="shared" si="0"/>
        <v>0.39760000000000001</v>
      </c>
      <c r="E55" s="12">
        <f t="shared" si="1"/>
        <v>3.1949999999999999E-3</v>
      </c>
      <c r="F55" s="10">
        <v>123.17646835319056</v>
      </c>
    </row>
  </sheetData>
  <autoFilter ref="A4:E4" xr:uid="{00000000-0009-0000-0000-000001000000}"/>
  <sortState xmlns:xlrd2="http://schemas.microsoft.com/office/spreadsheetml/2017/richdata2" ref="A5:E55">
    <sortCondition ref="B4"/>
  </sortState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4"/>
  <sheetViews>
    <sheetView workbookViewId="0">
      <selection activeCell="E15" sqref="E15"/>
    </sheetView>
  </sheetViews>
  <sheetFormatPr defaultRowHeight="15"/>
  <cols>
    <col min="1" max="1" width="8.140625" bestFit="1" customWidth="1"/>
    <col min="2" max="2" width="8" bestFit="1" customWidth="1"/>
    <col min="3" max="3" width="9.28515625" bestFit="1" customWidth="1"/>
    <col min="4" max="4" width="21.85546875" bestFit="1" customWidth="1"/>
    <col min="5" max="5" width="25.85546875" bestFit="1" customWidth="1"/>
    <col min="6" max="6" width="12" bestFit="1" customWidth="1"/>
  </cols>
  <sheetData>
    <row r="1" spans="1:6" s="3" customFormat="1">
      <c r="A1" s="28" t="s">
        <v>431</v>
      </c>
      <c r="B1" s="28"/>
      <c r="C1" s="28"/>
      <c r="D1" s="28"/>
      <c r="E1" s="28"/>
    </row>
    <row r="3" spans="1:6">
      <c r="E3" s="11"/>
    </row>
    <row r="4" spans="1:6">
      <c r="A4" s="6" t="s">
        <v>58</v>
      </c>
      <c r="B4" s="6" t="s">
        <v>59</v>
      </c>
      <c r="C4" s="6" t="s">
        <v>60</v>
      </c>
      <c r="D4" s="6" t="s">
        <v>62</v>
      </c>
      <c r="E4" s="6" t="s">
        <v>63</v>
      </c>
      <c r="F4" s="6" t="s">
        <v>61</v>
      </c>
    </row>
    <row r="5" spans="1:6">
      <c r="A5" s="1" t="s">
        <v>309</v>
      </c>
      <c r="B5" s="1">
        <v>710</v>
      </c>
      <c r="C5" s="2" t="s">
        <v>292</v>
      </c>
      <c r="D5" s="10">
        <f>0.18/1000*B5</f>
        <v>0.1278</v>
      </c>
      <c r="E5" s="17">
        <f>0.00013/1000*B5</f>
        <v>9.2299999999999994E-5</v>
      </c>
      <c r="F5" s="10">
        <v>41.786335417190344</v>
      </c>
    </row>
    <row r="6" spans="1:6">
      <c r="A6" s="1" t="s">
        <v>310</v>
      </c>
      <c r="B6" s="1">
        <v>800</v>
      </c>
      <c r="C6" s="2" t="s">
        <v>292</v>
      </c>
      <c r="D6" s="10">
        <f t="shared" ref="D6:D54" si="0">0.18/1000*B6</f>
        <v>0.14399999999999999</v>
      </c>
      <c r="E6" s="17">
        <f t="shared" ref="E6:E54" si="1">0.00013/1000*B6</f>
        <v>1.0399999999999999E-4</v>
      </c>
      <c r="F6" s="10">
        <v>46.664608369190454</v>
      </c>
    </row>
    <row r="7" spans="1:6">
      <c r="A7" s="1" t="s">
        <v>311</v>
      </c>
      <c r="B7" s="1">
        <v>850</v>
      </c>
      <c r="C7" s="2" t="s">
        <v>292</v>
      </c>
      <c r="D7" s="10">
        <f t="shared" si="0"/>
        <v>0.153</v>
      </c>
      <c r="E7" s="17">
        <f t="shared" si="1"/>
        <v>1.105E-4</v>
      </c>
      <c r="F7" s="10">
        <v>49.232120449190347</v>
      </c>
    </row>
    <row r="8" spans="1:6">
      <c r="A8" s="1" t="s">
        <v>312</v>
      </c>
      <c r="B8" s="1">
        <v>900</v>
      </c>
      <c r="C8" s="2" t="s">
        <v>292</v>
      </c>
      <c r="D8" s="10">
        <f t="shared" si="0"/>
        <v>0.16199999999999998</v>
      </c>
      <c r="E8" s="17">
        <f t="shared" si="1"/>
        <v>1.17E-4</v>
      </c>
      <c r="F8" s="10">
        <v>51.799632529190347</v>
      </c>
    </row>
    <row r="9" spans="1:6">
      <c r="A9" s="1" t="s">
        <v>313</v>
      </c>
      <c r="B9" s="1">
        <v>937</v>
      </c>
      <c r="C9" s="2" t="s">
        <v>292</v>
      </c>
      <c r="D9" s="10">
        <f t="shared" si="0"/>
        <v>0.16865999999999998</v>
      </c>
      <c r="E9" s="17">
        <f t="shared" si="1"/>
        <v>1.2181E-4</v>
      </c>
      <c r="F9" s="10">
        <v>53.725266589190348</v>
      </c>
    </row>
    <row r="10" spans="1:6">
      <c r="A10" s="1" t="s">
        <v>314</v>
      </c>
      <c r="B10" s="1">
        <v>950</v>
      </c>
      <c r="C10" s="2" t="s">
        <v>292</v>
      </c>
      <c r="D10" s="10">
        <f t="shared" si="0"/>
        <v>0.17099999999999999</v>
      </c>
      <c r="E10" s="17">
        <f t="shared" si="1"/>
        <v>1.2349999999999999E-4</v>
      </c>
      <c r="F10" s="10">
        <v>54.495520213190346</v>
      </c>
    </row>
    <row r="11" spans="1:6">
      <c r="A11" s="1" t="s">
        <v>291</v>
      </c>
      <c r="B11" s="1">
        <v>1000</v>
      </c>
      <c r="C11" s="2" t="s">
        <v>292</v>
      </c>
      <c r="D11" s="10">
        <f t="shared" si="0"/>
        <v>0.18</v>
      </c>
      <c r="E11" s="17">
        <f t="shared" si="1"/>
        <v>1.2999999999999999E-4</v>
      </c>
      <c r="F11" s="10">
        <v>57.063032293190346</v>
      </c>
    </row>
    <row r="12" spans="1:6">
      <c r="A12" s="1" t="s">
        <v>293</v>
      </c>
      <c r="B12" s="1">
        <v>1060</v>
      </c>
      <c r="C12" s="2" t="s">
        <v>292</v>
      </c>
      <c r="D12" s="10">
        <f t="shared" si="0"/>
        <v>0.19079999999999997</v>
      </c>
      <c r="E12" s="17">
        <f t="shared" si="1"/>
        <v>1.3779999999999999E-4</v>
      </c>
      <c r="F12" s="10">
        <v>60.27242239319046</v>
      </c>
    </row>
    <row r="13" spans="1:6">
      <c r="A13" s="1" t="s">
        <v>294</v>
      </c>
      <c r="B13" s="1">
        <v>1120</v>
      </c>
      <c r="C13" s="2" t="s">
        <v>292</v>
      </c>
      <c r="D13" s="10">
        <f t="shared" si="0"/>
        <v>0.20159999999999997</v>
      </c>
      <c r="E13" s="17">
        <f t="shared" si="1"/>
        <v>1.4559999999999999E-4</v>
      </c>
      <c r="F13" s="10">
        <v>63.481812493190347</v>
      </c>
    </row>
    <row r="14" spans="1:6">
      <c r="A14" s="1" t="s">
        <v>295</v>
      </c>
      <c r="B14" s="1">
        <v>1160</v>
      </c>
      <c r="C14" s="2" t="s">
        <v>292</v>
      </c>
      <c r="D14" s="10">
        <f t="shared" si="0"/>
        <v>0.20879999999999999</v>
      </c>
      <c r="E14" s="17">
        <f t="shared" si="1"/>
        <v>1.5080000000000001E-4</v>
      </c>
      <c r="F14" s="10">
        <v>65.535822157190353</v>
      </c>
    </row>
    <row r="15" spans="1:6">
      <c r="A15" s="1" t="s">
        <v>296</v>
      </c>
      <c r="B15" s="1">
        <v>1180</v>
      </c>
      <c r="C15" s="2" t="s">
        <v>292</v>
      </c>
      <c r="D15" s="10">
        <f t="shared" si="0"/>
        <v>0.21239999999999998</v>
      </c>
      <c r="E15" s="17">
        <f t="shared" si="1"/>
        <v>1.5339999999999999E-4</v>
      </c>
      <c r="F15" s="10">
        <v>66.562826989190356</v>
      </c>
    </row>
    <row r="16" spans="1:6">
      <c r="A16" s="1" t="s">
        <v>297</v>
      </c>
      <c r="B16" s="1">
        <v>1250</v>
      </c>
      <c r="C16" s="2" t="s">
        <v>292</v>
      </c>
      <c r="D16" s="10">
        <f t="shared" si="0"/>
        <v>0.22499999999999998</v>
      </c>
      <c r="E16" s="17">
        <f t="shared" si="1"/>
        <v>1.6249999999999999E-4</v>
      </c>
      <c r="F16" s="10">
        <v>70.285719505190343</v>
      </c>
    </row>
    <row r="17" spans="1:6">
      <c r="A17" s="1" t="s">
        <v>298</v>
      </c>
      <c r="B17" s="1">
        <v>1320</v>
      </c>
      <c r="C17" s="2" t="s">
        <v>292</v>
      </c>
      <c r="D17" s="10">
        <f t="shared" si="0"/>
        <v>0.23759999999999998</v>
      </c>
      <c r="E17" s="17">
        <f t="shared" si="1"/>
        <v>1.716E-4</v>
      </c>
      <c r="F17" s="10">
        <v>73.880236417190446</v>
      </c>
    </row>
    <row r="18" spans="1:6">
      <c r="A18" s="1" t="s">
        <v>299</v>
      </c>
      <c r="B18" s="1">
        <v>1400</v>
      </c>
      <c r="C18" s="2" t="s">
        <v>292</v>
      </c>
      <c r="D18" s="10">
        <f t="shared" si="0"/>
        <v>0.252</v>
      </c>
      <c r="E18" s="17">
        <f t="shared" si="1"/>
        <v>1.8200000000000001E-4</v>
      </c>
      <c r="F18" s="10">
        <v>78.116631349190357</v>
      </c>
    </row>
    <row r="19" spans="1:6">
      <c r="A19" s="1" t="s">
        <v>300</v>
      </c>
      <c r="B19" s="1">
        <v>1450</v>
      </c>
      <c r="C19" s="2" t="s">
        <v>292</v>
      </c>
      <c r="D19" s="10">
        <f t="shared" si="0"/>
        <v>0.26099999999999995</v>
      </c>
      <c r="E19" s="17">
        <f t="shared" si="1"/>
        <v>1.885E-4</v>
      </c>
      <c r="F19" s="10">
        <v>80.812519033190355</v>
      </c>
    </row>
    <row r="20" spans="1:6">
      <c r="A20" s="1" t="s">
        <v>301</v>
      </c>
      <c r="B20" s="1">
        <v>1500</v>
      </c>
      <c r="C20" s="2" t="s">
        <v>292</v>
      </c>
      <c r="D20" s="10">
        <f t="shared" si="0"/>
        <v>0.26999999999999996</v>
      </c>
      <c r="E20" s="17">
        <f t="shared" si="1"/>
        <v>1.95E-4</v>
      </c>
      <c r="F20" s="10">
        <v>83.508406717190354</v>
      </c>
    </row>
    <row r="21" spans="1:6">
      <c r="A21" s="1" t="s">
        <v>302</v>
      </c>
      <c r="B21" s="1">
        <v>1600</v>
      </c>
      <c r="C21" s="2" t="s">
        <v>292</v>
      </c>
      <c r="D21" s="10">
        <f t="shared" si="0"/>
        <v>0.28799999999999998</v>
      </c>
      <c r="E21" s="17">
        <f t="shared" si="1"/>
        <v>2.0799999999999999E-4</v>
      </c>
      <c r="F21" s="10">
        <v>88.643430877190355</v>
      </c>
    </row>
    <row r="22" spans="1:6">
      <c r="A22" s="1" t="s">
        <v>303</v>
      </c>
      <c r="B22" s="1">
        <v>1650</v>
      </c>
      <c r="C22" s="2" t="s">
        <v>292</v>
      </c>
      <c r="D22" s="10">
        <f t="shared" si="0"/>
        <v>0.29699999999999999</v>
      </c>
      <c r="E22" s="17">
        <f t="shared" si="1"/>
        <v>2.1450000000000001E-4</v>
      </c>
      <c r="F22" s="10">
        <v>91.339318561190353</v>
      </c>
    </row>
    <row r="23" spans="1:6">
      <c r="A23" s="1" t="s">
        <v>304</v>
      </c>
      <c r="B23" s="1">
        <v>1700</v>
      </c>
      <c r="C23" s="2" t="s">
        <v>292</v>
      </c>
      <c r="D23" s="10">
        <f t="shared" si="0"/>
        <v>0.30599999999999999</v>
      </c>
      <c r="E23" s="17">
        <f t="shared" si="1"/>
        <v>2.2100000000000001E-4</v>
      </c>
      <c r="F23" s="10">
        <v>93.906830641190339</v>
      </c>
    </row>
    <row r="24" spans="1:6">
      <c r="A24" s="1" t="s">
        <v>305</v>
      </c>
      <c r="B24" s="1">
        <v>1800</v>
      </c>
      <c r="C24" s="2" t="s">
        <v>292</v>
      </c>
      <c r="D24" s="10">
        <f t="shared" si="0"/>
        <v>0.32399999999999995</v>
      </c>
      <c r="E24" s="17">
        <f t="shared" si="1"/>
        <v>2.34E-4</v>
      </c>
      <c r="F24" s="10">
        <v>99.298606009190451</v>
      </c>
    </row>
    <row r="25" spans="1:6">
      <c r="A25" s="1" t="s">
        <v>306</v>
      </c>
      <c r="B25" s="1">
        <v>1900</v>
      </c>
      <c r="C25" s="2" t="s">
        <v>292</v>
      </c>
      <c r="D25" s="10">
        <f t="shared" si="0"/>
        <v>0.34199999999999997</v>
      </c>
      <c r="E25" s="17">
        <f t="shared" si="1"/>
        <v>2.4699999999999999E-4</v>
      </c>
      <c r="F25" s="10">
        <v>104.56200577319035</v>
      </c>
    </row>
    <row r="26" spans="1:6">
      <c r="A26" s="1" t="s">
        <v>307</v>
      </c>
      <c r="B26" s="1">
        <v>2000</v>
      </c>
      <c r="C26" s="2" t="s">
        <v>292</v>
      </c>
      <c r="D26" s="10">
        <f t="shared" si="0"/>
        <v>0.36</v>
      </c>
      <c r="E26" s="17">
        <f t="shared" si="1"/>
        <v>2.5999999999999998E-4</v>
      </c>
      <c r="F26" s="10">
        <v>109.69702993319056</v>
      </c>
    </row>
    <row r="27" spans="1:6">
      <c r="A27" s="1" t="s">
        <v>308</v>
      </c>
      <c r="B27" s="1">
        <v>2120</v>
      </c>
      <c r="C27" s="2" t="s">
        <v>292</v>
      </c>
      <c r="D27" s="10">
        <f t="shared" si="0"/>
        <v>0.38159999999999994</v>
      </c>
      <c r="E27" s="17">
        <f t="shared" si="1"/>
        <v>2.7559999999999998E-4</v>
      </c>
      <c r="F27" s="10">
        <v>116.11581013319058</v>
      </c>
    </row>
    <row r="28" spans="1:6">
      <c r="A28" s="1" t="s">
        <v>325</v>
      </c>
      <c r="B28" s="1">
        <v>2240</v>
      </c>
      <c r="C28" s="2" t="s">
        <v>292</v>
      </c>
      <c r="D28" s="10">
        <f t="shared" si="0"/>
        <v>0.40319999999999995</v>
      </c>
      <c r="E28" s="17">
        <f t="shared" si="1"/>
        <v>2.9119999999999998E-4</v>
      </c>
      <c r="F28" s="10">
        <v>118.70580000000001</v>
      </c>
    </row>
    <row r="29" spans="1:6">
      <c r="A29" s="1" t="s">
        <v>326</v>
      </c>
      <c r="B29" s="1">
        <v>2360</v>
      </c>
      <c r="C29" s="2" t="s">
        <v>292</v>
      </c>
      <c r="D29" s="10">
        <f t="shared" si="0"/>
        <v>0.42479999999999996</v>
      </c>
      <c r="E29" s="17">
        <f t="shared" si="1"/>
        <v>3.0679999999999998E-4</v>
      </c>
      <c r="F29" s="10">
        <v>124.227</v>
      </c>
    </row>
    <row r="30" spans="1:6">
      <c r="A30" s="1" t="s">
        <v>327</v>
      </c>
      <c r="B30" s="1">
        <v>2500</v>
      </c>
      <c r="C30" s="2" t="s">
        <v>292</v>
      </c>
      <c r="D30" s="10">
        <f t="shared" si="0"/>
        <v>0.44999999999999996</v>
      </c>
      <c r="E30" s="17">
        <f t="shared" si="1"/>
        <v>3.2499999999999999E-4</v>
      </c>
      <c r="F30" s="10">
        <v>131.1285</v>
      </c>
    </row>
    <row r="31" spans="1:6">
      <c r="A31" s="1" t="s">
        <v>328</v>
      </c>
      <c r="B31" s="1">
        <v>2650</v>
      </c>
      <c r="C31" s="2" t="s">
        <v>292</v>
      </c>
      <c r="D31" s="10">
        <f t="shared" si="0"/>
        <v>0.47699999999999998</v>
      </c>
      <c r="E31" s="17">
        <f t="shared" si="1"/>
        <v>3.4450000000000003E-4</v>
      </c>
      <c r="F31" s="10">
        <v>139.41030000000001</v>
      </c>
    </row>
    <row r="32" spans="1:6">
      <c r="A32" s="1" t="s">
        <v>329</v>
      </c>
      <c r="B32" s="1">
        <v>2800</v>
      </c>
      <c r="C32" s="2" t="s">
        <v>292</v>
      </c>
      <c r="D32" s="10">
        <f t="shared" si="0"/>
        <v>0.504</v>
      </c>
      <c r="E32" s="17">
        <f t="shared" si="1"/>
        <v>3.6400000000000001E-4</v>
      </c>
      <c r="F32" s="10">
        <v>147.69210000000001</v>
      </c>
    </row>
    <row r="33" spans="1:6">
      <c r="A33" s="1" t="s">
        <v>330</v>
      </c>
      <c r="B33" s="1">
        <v>3000</v>
      </c>
      <c r="C33" s="2" t="s">
        <v>292</v>
      </c>
      <c r="D33" s="10">
        <f t="shared" si="0"/>
        <v>0.53999999999999992</v>
      </c>
      <c r="E33" s="17">
        <f t="shared" si="1"/>
        <v>3.8999999999999999E-4</v>
      </c>
      <c r="F33" s="10">
        <v>158.7345</v>
      </c>
    </row>
    <row r="34" spans="1:6">
      <c r="A34" s="1" t="s">
        <v>331</v>
      </c>
      <c r="B34" s="1">
        <v>3150</v>
      </c>
      <c r="C34" s="2" t="s">
        <v>292</v>
      </c>
      <c r="D34" s="10">
        <f t="shared" si="0"/>
        <v>0.56699999999999995</v>
      </c>
      <c r="E34" s="17">
        <f t="shared" si="1"/>
        <v>4.0949999999999998E-4</v>
      </c>
      <c r="F34" s="10">
        <v>165.636</v>
      </c>
    </row>
    <row r="35" spans="1:6">
      <c r="A35" s="1" t="s">
        <v>332</v>
      </c>
      <c r="B35" s="1">
        <v>3350</v>
      </c>
      <c r="C35" s="2" t="s">
        <v>292</v>
      </c>
      <c r="D35" s="10">
        <f t="shared" si="0"/>
        <v>0.60299999999999998</v>
      </c>
      <c r="E35" s="17">
        <f t="shared" si="1"/>
        <v>4.3550000000000001E-4</v>
      </c>
      <c r="F35" s="10">
        <v>176.67839999999998</v>
      </c>
    </row>
    <row r="36" spans="1:6">
      <c r="A36" s="1" t="s">
        <v>333</v>
      </c>
      <c r="B36" s="1">
        <v>3550</v>
      </c>
      <c r="C36" s="2" t="s">
        <v>292</v>
      </c>
      <c r="D36" s="10">
        <f t="shared" si="0"/>
        <v>0.6389999999999999</v>
      </c>
      <c r="E36" s="17">
        <f t="shared" si="1"/>
        <v>4.615E-4</v>
      </c>
      <c r="F36" s="10">
        <v>187.72079999999997</v>
      </c>
    </row>
    <row r="37" spans="1:6">
      <c r="A37" s="1" t="s">
        <v>334</v>
      </c>
      <c r="B37" s="1">
        <v>3750</v>
      </c>
      <c r="C37" s="2" t="s">
        <v>292</v>
      </c>
      <c r="D37" s="10">
        <f t="shared" si="0"/>
        <v>0.67499999999999993</v>
      </c>
      <c r="E37" s="17">
        <f t="shared" si="1"/>
        <v>4.8749999999999998E-4</v>
      </c>
      <c r="F37" s="10">
        <v>197.38290000000001</v>
      </c>
    </row>
    <row r="38" spans="1:6">
      <c r="A38" s="1" t="s">
        <v>335</v>
      </c>
      <c r="B38" s="1">
        <v>3870</v>
      </c>
      <c r="C38" s="2" t="s">
        <v>292</v>
      </c>
      <c r="D38" s="10">
        <f t="shared" si="0"/>
        <v>0.69659999999999989</v>
      </c>
      <c r="E38" s="17">
        <f t="shared" si="1"/>
        <v>5.0310000000000003E-4</v>
      </c>
      <c r="F38" s="10">
        <v>204.28440000000001</v>
      </c>
    </row>
    <row r="39" spans="1:6">
      <c r="A39" s="1" t="s">
        <v>336</v>
      </c>
      <c r="B39" s="1">
        <v>4000</v>
      </c>
      <c r="C39" s="2" t="s">
        <v>292</v>
      </c>
      <c r="D39" s="10">
        <f t="shared" si="0"/>
        <v>0.72</v>
      </c>
      <c r="E39" s="17">
        <f t="shared" si="1"/>
        <v>5.1999999999999995E-4</v>
      </c>
      <c r="F39" s="10">
        <v>211.18589999999998</v>
      </c>
    </row>
    <row r="40" spans="1:6">
      <c r="A40" s="1" t="s">
        <v>337</v>
      </c>
      <c r="B40" s="1">
        <v>4150</v>
      </c>
      <c r="C40" s="2" t="s">
        <v>292</v>
      </c>
      <c r="D40" s="10">
        <f t="shared" si="0"/>
        <v>0.74699999999999989</v>
      </c>
      <c r="E40" s="17">
        <f t="shared" si="1"/>
        <v>5.3950000000000005E-4</v>
      </c>
      <c r="F40" s="10">
        <v>218.0874</v>
      </c>
    </row>
    <row r="41" spans="1:6">
      <c r="A41" s="1" t="s">
        <v>338</v>
      </c>
      <c r="B41" s="1">
        <v>4250</v>
      </c>
      <c r="C41" s="2" t="s">
        <v>292</v>
      </c>
      <c r="D41" s="10">
        <f t="shared" si="0"/>
        <v>0.7649999999999999</v>
      </c>
      <c r="E41" s="17">
        <f t="shared" si="1"/>
        <v>5.5250000000000004E-4</v>
      </c>
      <c r="F41" s="10">
        <v>223.6086</v>
      </c>
    </row>
    <row r="42" spans="1:6">
      <c r="A42" s="1" t="s">
        <v>339</v>
      </c>
      <c r="B42" s="1">
        <v>4500</v>
      </c>
      <c r="C42" s="2" t="s">
        <v>292</v>
      </c>
      <c r="D42" s="10">
        <f t="shared" si="0"/>
        <v>0.80999999999999994</v>
      </c>
      <c r="E42" s="17">
        <f t="shared" si="1"/>
        <v>5.8500000000000002E-4</v>
      </c>
      <c r="F42" s="10">
        <v>237.41160000000002</v>
      </c>
    </row>
    <row r="43" spans="1:6">
      <c r="A43" s="1" t="s">
        <v>340</v>
      </c>
      <c r="B43" s="1">
        <v>4750</v>
      </c>
      <c r="C43" s="2" t="s">
        <v>292</v>
      </c>
      <c r="D43" s="10">
        <f t="shared" si="0"/>
        <v>0.85499999999999987</v>
      </c>
      <c r="E43" s="17">
        <f t="shared" si="1"/>
        <v>6.1749999999999999E-4</v>
      </c>
      <c r="F43" s="10">
        <v>249.83429999999998</v>
      </c>
    </row>
    <row r="44" spans="1:6">
      <c r="A44" s="1" t="s">
        <v>341</v>
      </c>
      <c r="B44" s="1">
        <v>5000</v>
      </c>
      <c r="C44" s="2" t="s">
        <v>292</v>
      </c>
      <c r="D44" s="10">
        <f t="shared" si="0"/>
        <v>0.89999999999999991</v>
      </c>
      <c r="E44" s="17">
        <f t="shared" si="1"/>
        <v>6.4999999999999997E-4</v>
      </c>
      <c r="F44" s="10">
        <v>263.63729999999998</v>
      </c>
    </row>
    <row r="45" spans="1:6">
      <c r="A45" s="1" t="s">
        <v>315</v>
      </c>
      <c r="B45" s="1">
        <v>5300</v>
      </c>
      <c r="C45" s="2" t="s">
        <v>292</v>
      </c>
      <c r="D45" s="10">
        <f t="shared" si="0"/>
        <v>0.95399999999999996</v>
      </c>
      <c r="E45" s="17">
        <f t="shared" si="1"/>
        <v>6.8900000000000005E-4</v>
      </c>
      <c r="F45" s="10">
        <v>283.64597335319058</v>
      </c>
    </row>
    <row r="46" spans="1:6">
      <c r="A46" s="1" t="s">
        <v>315</v>
      </c>
      <c r="B46" s="1">
        <v>5300</v>
      </c>
      <c r="C46" s="2" t="s">
        <v>292</v>
      </c>
      <c r="D46" s="10">
        <f t="shared" si="0"/>
        <v>0.95399999999999996</v>
      </c>
      <c r="E46" s="17">
        <f t="shared" si="1"/>
        <v>6.8900000000000005E-4</v>
      </c>
      <c r="F46" s="10">
        <v>278.82060000000001</v>
      </c>
    </row>
    <row r="47" spans="1:6">
      <c r="A47" s="1" t="s">
        <v>316</v>
      </c>
      <c r="B47" s="1">
        <v>5600</v>
      </c>
      <c r="C47" s="2" t="s">
        <v>292</v>
      </c>
      <c r="D47" s="10">
        <f t="shared" si="0"/>
        <v>1.008</v>
      </c>
      <c r="E47" s="17">
        <f t="shared" si="1"/>
        <v>7.2800000000000002E-4</v>
      </c>
      <c r="F47" s="10">
        <v>299.43617264519054</v>
      </c>
    </row>
    <row r="48" spans="1:6">
      <c r="A48" s="1" t="s">
        <v>316</v>
      </c>
      <c r="B48" s="1">
        <v>5600</v>
      </c>
      <c r="C48" s="2" t="s">
        <v>292</v>
      </c>
      <c r="D48" s="10">
        <f t="shared" si="0"/>
        <v>1.008</v>
      </c>
      <c r="E48" s="17">
        <f t="shared" si="1"/>
        <v>7.2800000000000002E-4</v>
      </c>
      <c r="F48" s="10">
        <v>295.38420000000002</v>
      </c>
    </row>
    <row r="49" spans="1:6">
      <c r="A49" s="1" t="s">
        <v>317</v>
      </c>
      <c r="B49" s="1">
        <v>6000</v>
      </c>
      <c r="C49" s="2" t="s">
        <v>292</v>
      </c>
      <c r="D49" s="10">
        <f t="shared" si="0"/>
        <v>1.0799999999999998</v>
      </c>
      <c r="E49" s="17">
        <f t="shared" si="1"/>
        <v>7.7999999999999999E-4</v>
      </c>
      <c r="F49" s="10">
        <v>320.48977170119059</v>
      </c>
    </row>
    <row r="50" spans="1:6">
      <c r="A50" s="1" t="s">
        <v>317</v>
      </c>
      <c r="B50" s="1">
        <v>6000</v>
      </c>
      <c r="C50" s="2" t="s">
        <v>292</v>
      </c>
      <c r="D50" s="10">
        <f t="shared" si="0"/>
        <v>1.0799999999999998</v>
      </c>
      <c r="E50" s="17">
        <f t="shared" si="1"/>
        <v>7.7999999999999999E-4</v>
      </c>
      <c r="F50" s="10">
        <v>316.08870000000002</v>
      </c>
    </row>
    <row r="51" spans="1:6">
      <c r="A51" s="1" t="s">
        <v>318</v>
      </c>
      <c r="B51" s="1">
        <v>6300</v>
      </c>
      <c r="C51" s="2" t="s">
        <v>292</v>
      </c>
      <c r="D51" s="10">
        <f t="shared" si="0"/>
        <v>1.1339999999999999</v>
      </c>
      <c r="E51" s="17">
        <f t="shared" si="1"/>
        <v>8.1899999999999996E-4</v>
      </c>
      <c r="F51" s="10">
        <v>336.27997099319055</v>
      </c>
    </row>
    <row r="52" spans="1:6">
      <c r="A52" s="1" t="s">
        <v>318</v>
      </c>
      <c r="B52" s="1">
        <v>6300</v>
      </c>
      <c r="C52" s="2" t="s">
        <v>292</v>
      </c>
      <c r="D52" s="10">
        <f t="shared" si="0"/>
        <v>1.1339999999999999</v>
      </c>
      <c r="E52" s="17">
        <f t="shared" si="1"/>
        <v>8.1899999999999996E-4</v>
      </c>
      <c r="F52" s="10">
        <v>332.65230000000003</v>
      </c>
    </row>
    <row r="53" spans="1:6">
      <c r="A53" s="1" t="s">
        <v>319</v>
      </c>
      <c r="B53" s="1">
        <v>6700</v>
      </c>
      <c r="C53" s="2" t="s">
        <v>292</v>
      </c>
      <c r="D53" s="10">
        <f t="shared" si="0"/>
        <v>1.206</v>
      </c>
      <c r="E53" s="17">
        <f t="shared" si="1"/>
        <v>8.7100000000000003E-4</v>
      </c>
      <c r="F53" s="10">
        <v>357.3335700491906</v>
      </c>
    </row>
    <row r="54" spans="1:6">
      <c r="A54" s="1" t="s">
        <v>319</v>
      </c>
      <c r="B54" s="1">
        <v>6700</v>
      </c>
      <c r="C54" s="2" t="s">
        <v>292</v>
      </c>
      <c r="D54" s="10">
        <f t="shared" si="0"/>
        <v>1.206</v>
      </c>
      <c r="E54" s="17">
        <f t="shared" si="1"/>
        <v>8.7100000000000003E-4</v>
      </c>
      <c r="F54" s="10">
        <v>353.35679999999996</v>
      </c>
    </row>
  </sheetData>
  <autoFilter ref="A4:E4" xr:uid="{00000000-0009-0000-0000-000002000000}"/>
  <sortState xmlns:xlrd2="http://schemas.microsoft.com/office/spreadsheetml/2017/richdata2" ref="A5:E54">
    <sortCondition ref="B4"/>
  </sortState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workbookViewId="0">
      <selection activeCell="G10" sqref="G10"/>
    </sheetView>
  </sheetViews>
  <sheetFormatPr defaultRowHeight="15"/>
  <cols>
    <col min="1" max="1" width="8.140625" bestFit="1" customWidth="1"/>
    <col min="2" max="2" width="8" bestFit="1" customWidth="1"/>
    <col min="3" max="3" width="9.28515625" bestFit="1" customWidth="1"/>
    <col min="4" max="4" width="21.85546875" bestFit="1" customWidth="1"/>
    <col min="5" max="5" width="25.85546875" bestFit="1" customWidth="1"/>
    <col min="6" max="6" width="12" bestFit="1" customWidth="1"/>
  </cols>
  <sheetData>
    <row r="1" spans="1:6" s="3" customFormat="1">
      <c r="A1" s="28" t="s">
        <v>431</v>
      </c>
      <c r="B1" s="28"/>
      <c r="C1" s="28"/>
      <c r="D1" s="28"/>
      <c r="E1" s="28"/>
    </row>
    <row r="3" spans="1:6">
      <c r="E3" s="11"/>
    </row>
    <row r="4" spans="1:6">
      <c r="A4" s="6" t="s">
        <v>58</v>
      </c>
      <c r="B4" s="6" t="s">
        <v>59</v>
      </c>
      <c r="C4" s="6" t="s">
        <v>60</v>
      </c>
      <c r="D4" s="6" t="s">
        <v>62</v>
      </c>
      <c r="E4" s="6" t="s">
        <v>63</v>
      </c>
      <c r="F4" s="6" t="s">
        <v>61</v>
      </c>
    </row>
    <row r="5" spans="1:6">
      <c r="A5" s="1" t="s">
        <v>320</v>
      </c>
      <c r="B5" s="1">
        <v>1250</v>
      </c>
      <c r="C5" s="2" t="s">
        <v>321</v>
      </c>
      <c r="D5" s="10">
        <f>0.3/1000*B5</f>
        <v>0.37499999999999994</v>
      </c>
      <c r="E5" s="17">
        <f>0.00023/1000*B5</f>
        <v>2.875E-4</v>
      </c>
      <c r="F5" s="10">
        <v>115.08880530119056</v>
      </c>
    </row>
    <row r="6" spans="1:6">
      <c r="A6" s="1" t="s">
        <v>322</v>
      </c>
      <c r="B6" s="1">
        <v>1600</v>
      </c>
      <c r="C6" s="2" t="s">
        <v>321</v>
      </c>
      <c r="D6" s="10">
        <f t="shared" ref="D6:D39" si="0">0.3/1000*B6</f>
        <v>0.48</v>
      </c>
      <c r="E6" s="17">
        <f t="shared" ref="E6:E39" si="1">0.00023/1000*B6</f>
        <v>3.68E-4</v>
      </c>
      <c r="F6" s="10">
        <v>146.02732586519056</v>
      </c>
    </row>
    <row r="7" spans="1:6">
      <c r="A7" s="1" t="s">
        <v>323</v>
      </c>
      <c r="B7" s="1">
        <v>1700</v>
      </c>
      <c r="C7" s="2" t="s">
        <v>321</v>
      </c>
      <c r="D7" s="10">
        <f t="shared" si="0"/>
        <v>0.51</v>
      </c>
      <c r="E7" s="17">
        <f t="shared" si="1"/>
        <v>3.9100000000000002E-4</v>
      </c>
      <c r="F7" s="10">
        <v>154.88524254119056</v>
      </c>
    </row>
    <row r="8" spans="1:6">
      <c r="A8" s="1" t="s">
        <v>324</v>
      </c>
      <c r="B8" s="1">
        <v>2120</v>
      </c>
      <c r="C8" s="2" t="s">
        <v>321</v>
      </c>
      <c r="D8" s="10">
        <f t="shared" si="0"/>
        <v>0.6359999999999999</v>
      </c>
      <c r="E8" s="17">
        <f t="shared" si="1"/>
        <v>4.8759999999999998E-4</v>
      </c>
      <c r="F8" s="10">
        <v>192.11416770119055</v>
      </c>
    </row>
    <row r="9" spans="1:6">
      <c r="A9" s="1" t="s">
        <v>342</v>
      </c>
      <c r="B9" s="1">
        <v>2240</v>
      </c>
      <c r="C9" s="2" t="s">
        <v>321</v>
      </c>
      <c r="D9" s="10">
        <f t="shared" si="0"/>
        <v>0.67199999999999993</v>
      </c>
      <c r="E9" s="17">
        <f t="shared" si="1"/>
        <v>5.1519999999999995E-4</v>
      </c>
      <c r="F9" s="10">
        <v>231.8904</v>
      </c>
    </row>
    <row r="10" spans="1:6">
      <c r="A10" s="1" t="s">
        <v>343</v>
      </c>
      <c r="B10" s="1">
        <v>2360</v>
      </c>
      <c r="C10" s="2" t="s">
        <v>321</v>
      </c>
      <c r="D10" s="10">
        <f t="shared" si="0"/>
        <v>0.70799999999999996</v>
      </c>
      <c r="E10" s="17">
        <f t="shared" si="1"/>
        <v>5.4279999999999997E-4</v>
      </c>
      <c r="F10" s="10">
        <v>244.31309999999999</v>
      </c>
    </row>
    <row r="11" spans="1:6">
      <c r="A11" s="1" t="s">
        <v>344</v>
      </c>
      <c r="B11" s="1">
        <v>2500</v>
      </c>
      <c r="C11" s="2" t="s">
        <v>321</v>
      </c>
      <c r="D11" s="10">
        <f t="shared" si="0"/>
        <v>0.74999999999999989</v>
      </c>
      <c r="E11" s="17">
        <f t="shared" si="1"/>
        <v>5.7499999999999999E-4</v>
      </c>
      <c r="F11" s="10">
        <v>258.11610000000002</v>
      </c>
    </row>
    <row r="12" spans="1:6">
      <c r="A12" s="1" t="s">
        <v>345</v>
      </c>
      <c r="B12" s="1">
        <v>2650</v>
      </c>
      <c r="C12" s="2" t="s">
        <v>321</v>
      </c>
      <c r="D12" s="10">
        <f t="shared" si="0"/>
        <v>0.79499999999999993</v>
      </c>
      <c r="E12" s="17">
        <f t="shared" si="1"/>
        <v>6.0950000000000002E-4</v>
      </c>
      <c r="F12" s="10">
        <v>273.29939999999999</v>
      </c>
    </row>
    <row r="13" spans="1:6">
      <c r="A13" s="1" t="s">
        <v>346</v>
      </c>
      <c r="B13" s="1">
        <v>2800</v>
      </c>
      <c r="C13" s="2" t="s">
        <v>321</v>
      </c>
      <c r="D13" s="10">
        <f t="shared" si="0"/>
        <v>0.84</v>
      </c>
      <c r="E13" s="17">
        <f t="shared" si="1"/>
        <v>6.4399999999999993E-4</v>
      </c>
      <c r="F13" s="10">
        <v>288.48269999999997</v>
      </c>
    </row>
    <row r="14" spans="1:6">
      <c r="A14" s="1" t="s">
        <v>347</v>
      </c>
      <c r="B14" s="1">
        <v>3000</v>
      </c>
      <c r="C14" s="2" t="s">
        <v>321</v>
      </c>
      <c r="D14" s="10">
        <f t="shared" si="0"/>
        <v>0.89999999999999991</v>
      </c>
      <c r="E14" s="17">
        <f t="shared" si="1"/>
        <v>6.8999999999999997E-4</v>
      </c>
      <c r="F14" s="10">
        <v>309.18720000000002</v>
      </c>
    </row>
    <row r="15" spans="1:6">
      <c r="A15" s="1" t="s">
        <v>348</v>
      </c>
      <c r="B15" s="1">
        <v>3150</v>
      </c>
      <c r="C15" s="2" t="s">
        <v>321</v>
      </c>
      <c r="D15" s="10">
        <f t="shared" si="0"/>
        <v>0.94499999999999995</v>
      </c>
      <c r="E15" s="17">
        <f t="shared" si="1"/>
        <v>7.2449999999999999E-4</v>
      </c>
      <c r="F15" s="10">
        <v>325.75080000000003</v>
      </c>
    </row>
    <row r="16" spans="1:6">
      <c r="A16" s="1" t="s">
        <v>349</v>
      </c>
      <c r="B16" s="1">
        <v>3325</v>
      </c>
      <c r="C16" s="2" t="s">
        <v>321</v>
      </c>
      <c r="D16" s="10">
        <f t="shared" si="0"/>
        <v>0.99749999999999994</v>
      </c>
      <c r="E16" s="17">
        <f t="shared" si="1"/>
        <v>7.6475000000000002E-4</v>
      </c>
      <c r="F16" s="10">
        <v>343.69470000000001</v>
      </c>
    </row>
    <row r="17" spans="1:6">
      <c r="A17" s="1" t="s">
        <v>350</v>
      </c>
      <c r="B17" s="1">
        <v>3350</v>
      </c>
      <c r="C17" s="2" t="s">
        <v>321</v>
      </c>
      <c r="D17" s="10">
        <f t="shared" si="0"/>
        <v>1.0049999999999999</v>
      </c>
      <c r="E17" s="17">
        <f t="shared" si="1"/>
        <v>7.7050000000000003E-4</v>
      </c>
      <c r="F17" s="10">
        <v>346.45529999999997</v>
      </c>
    </row>
    <row r="18" spans="1:6">
      <c r="A18" s="1" t="s">
        <v>351</v>
      </c>
      <c r="B18" s="1">
        <v>3550</v>
      </c>
      <c r="C18" s="2" t="s">
        <v>321</v>
      </c>
      <c r="D18" s="10">
        <f t="shared" si="0"/>
        <v>1.0649999999999999</v>
      </c>
      <c r="E18" s="17">
        <f t="shared" si="1"/>
        <v>8.1649999999999995E-4</v>
      </c>
      <c r="F18" s="10">
        <v>367.15980000000002</v>
      </c>
    </row>
    <row r="19" spans="1:6">
      <c r="A19" s="1" t="s">
        <v>352</v>
      </c>
      <c r="B19" s="1">
        <v>3750</v>
      </c>
      <c r="C19" s="2" t="s">
        <v>321</v>
      </c>
      <c r="D19" s="10">
        <f t="shared" si="0"/>
        <v>1.125</v>
      </c>
      <c r="E19" s="17">
        <f t="shared" si="1"/>
        <v>8.6249999999999999E-4</v>
      </c>
      <c r="F19" s="10">
        <v>386.48400000000004</v>
      </c>
    </row>
    <row r="20" spans="1:6">
      <c r="A20" s="1" t="s">
        <v>353</v>
      </c>
      <c r="B20" s="1">
        <v>4000</v>
      </c>
      <c r="C20" s="2" t="s">
        <v>321</v>
      </c>
      <c r="D20" s="10">
        <f t="shared" si="0"/>
        <v>1.2</v>
      </c>
      <c r="E20" s="17">
        <f t="shared" si="1"/>
        <v>9.2000000000000003E-4</v>
      </c>
      <c r="F20" s="10">
        <v>412.7097</v>
      </c>
    </row>
    <row r="21" spans="1:6">
      <c r="A21" s="1" t="s">
        <v>354</v>
      </c>
      <c r="B21" s="1">
        <v>4250</v>
      </c>
      <c r="C21" s="2" t="s">
        <v>321</v>
      </c>
      <c r="D21" s="10">
        <f t="shared" si="0"/>
        <v>1.2749999999999999</v>
      </c>
      <c r="E21" s="17">
        <f t="shared" si="1"/>
        <v>9.7750000000000007E-4</v>
      </c>
      <c r="F21" s="10">
        <v>438.93540000000002</v>
      </c>
    </row>
    <row r="22" spans="1:6">
      <c r="A22" s="1" t="s">
        <v>355</v>
      </c>
      <c r="B22" s="1">
        <v>4350</v>
      </c>
      <c r="C22" s="2" t="s">
        <v>321</v>
      </c>
      <c r="D22" s="10">
        <f t="shared" si="0"/>
        <v>1.3049999999999999</v>
      </c>
      <c r="E22" s="17">
        <f t="shared" si="1"/>
        <v>1.0004999999999999E-3</v>
      </c>
      <c r="F22" s="10">
        <v>448.59750000000003</v>
      </c>
    </row>
    <row r="23" spans="1:6">
      <c r="A23" s="1" t="s">
        <v>356</v>
      </c>
      <c r="B23" s="1">
        <v>4385</v>
      </c>
      <c r="C23" s="2" t="s">
        <v>321</v>
      </c>
      <c r="D23" s="10">
        <f t="shared" si="0"/>
        <v>1.3154999999999999</v>
      </c>
      <c r="E23" s="17">
        <f t="shared" si="1"/>
        <v>1.00855E-3</v>
      </c>
      <c r="F23" s="10">
        <v>452.73839999999996</v>
      </c>
    </row>
    <row r="24" spans="1:6">
      <c r="A24" s="1" t="s">
        <v>357</v>
      </c>
      <c r="B24" s="1">
        <v>4500</v>
      </c>
      <c r="C24" s="2" t="s">
        <v>321</v>
      </c>
      <c r="D24" s="10">
        <f t="shared" si="0"/>
        <v>1.3499999999999999</v>
      </c>
      <c r="E24" s="17">
        <f t="shared" si="1"/>
        <v>1.0349999999999999E-3</v>
      </c>
      <c r="F24" s="10">
        <v>465.16109999999998</v>
      </c>
    </row>
    <row r="25" spans="1:6">
      <c r="A25" s="1" t="s">
        <v>358</v>
      </c>
      <c r="B25" s="1">
        <v>4750</v>
      </c>
      <c r="C25" s="2" t="s">
        <v>321</v>
      </c>
      <c r="D25" s="10">
        <f t="shared" si="0"/>
        <v>1.4249999999999998</v>
      </c>
      <c r="E25" s="17">
        <f t="shared" si="1"/>
        <v>1.0924999999999999E-3</v>
      </c>
      <c r="F25" s="10">
        <v>490.00650000000002</v>
      </c>
    </row>
    <row r="26" spans="1:6">
      <c r="A26" s="1" t="s">
        <v>359</v>
      </c>
      <c r="B26" s="1">
        <v>5000</v>
      </c>
      <c r="C26" s="2" t="s">
        <v>321</v>
      </c>
      <c r="D26" s="10">
        <f t="shared" si="0"/>
        <v>1.4999999999999998</v>
      </c>
      <c r="E26" s="17">
        <f t="shared" si="1"/>
        <v>1.15E-3</v>
      </c>
      <c r="F26" s="10">
        <v>516.23220000000003</v>
      </c>
    </row>
    <row r="27" spans="1:6">
      <c r="A27" s="1" t="s">
        <v>360</v>
      </c>
      <c r="B27" s="1">
        <v>5300</v>
      </c>
      <c r="C27" s="2" t="s">
        <v>321</v>
      </c>
      <c r="D27" s="10">
        <f t="shared" si="0"/>
        <v>1.5899999999999999</v>
      </c>
      <c r="E27" s="17">
        <f t="shared" si="1"/>
        <v>1.219E-3</v>
      </c>
      <c r="F27" s="10">
        <v>546.59879999999998</v>
      </c>
    </row>
    <row r="28" spans="1:6">
      <c r="A28" s="1" t="s">
        <v>361</v>
      </c>
      <c r="B28" s="1">
        <v>5500</v>
      </c>
      <c r="C28" s="2" t="s">
        <v>321</v>
      </c>
      <c r="D28" s="10">
        <f t="shared" si="0"/>
        <v>1.65</v>
      </c>
      <c r="E28" s="17">
        <f t="shared" si="1"/>
        <v>1.2650000000000001E-3</v>
      </c>
      <c r="F28" s="10">
        <v>567.30329999999992</v>
      </c>
    </row>
    <row r="29" spans="1:6">
      <c r="A29" s="1" t="s">
        <v>362</v>
      </c>
      <c r="B29" s="1">
        <v>5600</v>
      </c>
      <c r="C29" s="2" t="s">
        <v>321</v>
      </c>
      <c r="D29" s="10">
        <f t="shared" si="0"/>
        <v>1.68</v>
      </c>
      <c r="E29" s="17">
        <f t="shared" si="1"/>
        <v>1.2879999999999999E-3</v>
      </c>
      <c r="F29" s="10">
        <v>578.34569999999985</v>
      </c>
    </row>
    <row r="30" spans="1:6">
      <c r="A30" s="1" t="s">
        <v>363</v>
      </c>
      <c r="B30" s="1">
        <v>5800</v>
      </c>
      <c r="C30" s="2" t="s">
        <v>321</v>
      </c>
      <c r="D30" s="10">
        <f t="shared" si="0"/>
        <v>1.7399999999999998</v>
      </c>
      <c r="E30" s="17">
        <f t="shared" si="1"/>
        <v>1.3339999999999999E-3</v>
      </c>
      <c r="F30" s="10">
        <v>599.0501999999999</v>
      </c>
    </row>
    <row r="31" spans="1:6">
      <c r="A31" s="1" t="s">
        <v>364</v>
      </c>
      <c r="B31" s="1">
        <v>6000</v>
      </c>
      <c r="C31" s="2" t="s">
        <v>321</v>
      </c>
      <c r="D31" s="10">
        <f t="shared" si="0"/>
        <v>1.7999999999999998</v>
      </c>
      <c r="E31" s="17">
        <f t="shared" si="1"/>
        <v>1.3799999999999999E-3</v>
      </c>
      <c r="F31" s="10">
        <v>619.75469999999996</v>
      </c>
    </row>
    <row r="32" spans="1:6">
      <c r="A32" s="1" t="s">
        <v>365</v>
      </c>
      <c r="B32" s="1">
        <v>6300</v>
      </c>
      <c r="C32" s="2" t="s">
        <v>321</v>
      </c>
      <c r="D32" s="10">
        <f t="shared" si="0"/>
        <v>1.89</v>
      </c>
      <c r="E32" s="17">
        <f t="shared" si="1"/>
        <v>1.449E-3</v>
      </c>
      <c r="F32" s="10">
        <v>650.12129999999991</v>
      </c>
    </row>
    <row r="33" spans="1:6">
      <c r="A33" s="1" t="s">
        <v>366</v>
      </c>
      <c r="B33" s="1">
        <v>6700</v>
      </c>
      <c r="C33" s="2" t="s">
        <v>321</v>
      </c>
      <c r="D33" s="10">
        <f t="shared" si="0"/>
        <v>2.0099999999999998</v>
      </c>
      <c r="E33" s="17">
        <f t="shared" si="1"/>
        <v>1.5410000000000001E-3</v>
      </c>
      <c r="F33" s="10">
        <v>691.5302999999999</v>
      </c>
    </row>
    <row r="34" spans="1:6">
      <c r="A34" s="1" t="s">
        <v>367</v>
      </c>
      <c r="B34" s="1">
        <v>7000</v>
      </c>
      <c r="C34" s="2" t="s">
        <v>321</v>
      </c>
      <c r="D34" s="10">
        <f t="shared" si="0"/>
        <v>2.0999999999999996</v>
      </c>
      <c r="E34" s="17">
        <f t="shared" si="1"/>
        <v>1.6099999999999999E-3</v>
      </c>
      <c r="F34" s="10">
        <v>723.27719999999999</v>
      </c>
    </row>
    <row r="35" spans="1:6">
      <c r="A35" s="1" t="s">
        <v>368</v>
      </c>
      <c r="B35" s="1">
        <v>7100</v>
      </c>
      <c r="C35" s="2" t="s">
        <v>321</v>
      </c>
      <c r="D35" s="10">
        <f t="shared" si="0"/>
        <v>2.13</v>
      </c>
      <c r="E35" s="17">
        <f t="shared" si="1"/>
        <v>1.6329999999999999E-3</v>
      </c>
      <c r="F35" s="10">
        <v>732.93929999999989</v>
      </c>
    </row>
    <row r="36" spans="1:6">
      <c r="A36" s="1" t="s">
        <v>369</v>
      </c>
      <c r="B36" s="1">
        <v>7500</v>
      </c>
      <c r="C36" s="2" t="s">
        <v>321</v>
      </c>
      <c r="D36" s="10">
        <f t="shared" si="0"/>
        <v>2.25</v>
      </c>
      <c r="E36" s="17">
        <f t="shared" si="1"/>
        <v>1.725E-3</v>
      </c>
      <c r="F36" s="10">
        <v>774.34829999999999</v>
      </c>
    </row>
    <row r="37" spans="1:6">
      <c r="A37" s="1" t="s">
        <v>370</v>
      </c>
      <c r="B37" s="1">
        <v>8000</v>
      </c>
      <c r="C37" s="2" t="s">
        <v>321</v>
      </c>
      <c r="D37" s="10">
        <f t="shared" si="0"/>
        <v>2.4</v>
      </c>
      <c r="E37" s="17">
        <f t="shared" si="1"/>
        <v>1.8400000000000001E-3</v>
      </c>
      <c r="F37" s="10">
        <v>825.4194</v>
      </c>
    </row>
    <row r="38" spans="1:6">
      <c r="A38" s="1" t="s">
        <v>371</v>
      </c>
      <c r="B38" s="1">
        <v>8500</v>
      </c>
      <c r="C38" s="2" t="s">
        <v>321</v>
      </c>
      <c r="D38" s="10">
        <f t="shared" si="0"/>
        <v>2.5499999999999998</v>
      </c>
      <c r="E38" s="17">
        <f t="shared" si="1"/>
        <v>1.9550000000000001E-3</v>
      </c>
      <c r="F38" s="10">
        <v>877.87080000000003</v>
      </c>
    </row>
    <row r="39" spans="1:6">
      <c r="A39" s="18" t="s">
        <v>372</v>
      </c>
      <c r="B39" s="1">
        <v>9000</v>
      </c>
      <c r="C39" s="2" t="s">
        <v>321</v>
      </c>
      <c r="D39" s="10">
        <f t="shared" si="0"/>
        <v>2.6999999999999997</v>
      </c>
      <c r="E39" s="17">
        <f t="shared" si="1"/>
        <v>2.0699999999999998E-3</v>
      </c>
      <c r="F39" s="10">
        <v>928.94190000000003</v>
      </c>
    </row>
  </sheetData>
  <autoFilter ref="A4:E4" xr:uid="{00000000-0009-0000-0000-000003000000}"/>
  <sortState xmlns:xlrd2="http://schemas.microsoft.com/office/spreadsheetml/2017/richdata2" ref="A5:E39">
    <sortCondition ref="B4"/>
  </sortState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7"/>
  <sheetViews>
    <sheetView workbookViewId="0">
      <selection activeCell="G7" sqref="G7"/>
    </sheetView>
  </sheetViews>
  <sheetFormatPr defaultRowHeight="15"/>
  <cols>
    <col min="1" max="1" width="8.28515625" bestFit="1" customWidth="1"/>
    <col min="2" max="2" width="8" bestFit="1" customWidth="1"/>
    <col min="3" max="3" width="9.28515625" bestFit="1" customWidth="1"/>
    <col min="4" max="4" width="21.85546875" bestFit="1" customWidth="1"/>
    <col min="5" max="5" width="25.85546875" bestFit="1" customWidth="1"/>
    <col min="6" max="6" width="11.28515625" bestFit="1" customWidth="1"/>
  </cols>
  <sheetData>
    <row r="1" spans="1:6" s="3" customFormat="1">
      <c r="A1" s="28" t="s">
        <v>431</v>
      </c>
      <c r="B1" s="28"/>
      <c r="C1" s="28"/>
      <c r="D1" s="28"/>
      <c r="E1" s="28"/>
    </row>
    <row r="3" spans="1:6">
      <c r="E3" s="11"/>
    </row>
    <row r="4" spans="1:6">
      <c r="A4" s="6" t="s">
        <v>58</v>
      </c>
      <c r="B4" s="6" t="s">
        <v>59</v>
      </c>
      <c r="C4" s="6" t="s">
        <v>60</v>
      </c>
      <c r="D4" s="6" t="s">
        <v>62</v>
      </c>
      <c r="E4" s="6" t="s">
        <v>63</v>
      </c>
      <c r="F4" s="6" t="s">
        <v>61</v>
      </c>
    </row>
    <row r="5" spans="1:6">
      <c r="A5" s="18" t="s">
        <v>373</v>
      </c>
      <c r="B5" s="21">
        <v>2240</v>
      </c>
      <c r="C5" s="19" t="s">
        <v>406</v>
      </c>
      <c r="D5" s="10">
        <f>0.6/1000*B5</f>
        <v>1.3439999999999999</v>
      </c>
      <c r="E5" s="17">
        <f>0.0005/1000*B5</f>
        <v>1.1199999999999999E-3</v>
      </c>
      <c r="F5" s="10">
        <v>419.6112</v>
      </c>
    </row>
    <row r="6" spans="1:6">
      <c r="A6" s="18" t="s">
        <v>374</v>
      </c>
      <c r="B6" s="21">
        <v>2360</v>
      </c>
      <c r="C6" s="19" t="s">
        <v>406</v>
      </c>
      <c r="D6" s="10">
        <f t="shared" ref="D6:D37" si="0">0.6/1000*B6</f>
        <v>1.4159999999999999</v>
      </c>
      <c r="E6" s="17">
        <f t="shared" ref="E6:E37" si="1">0.0005/1000*B6</f>
        <v>1.1799999999999998E-3</v>
      </c>
      <c r="F6" s="10">
        <v>441.69599999999997</v>
      </c>
    </row>
    <row r="7" spans="1:6">
      <c r="A7" s="18" t="s">
        <v>375</v>
      </c>
      <c r="B7" s="21">
        <v>2500</v>
      </c>
      <c r="C7" s="19" t="s">
        <v>406</v>
      </c>
      <c r="D7" s="10">
        <f t="shared" si="0"/>
        <v>1.4999999999999998</v>
      </c>
      <c r="E7" s="17">
        <f t="shared" si="1"/>
        <v>1.25E-3</v>
      </c>
      <c r="F7" s="10">
        <v>467.92170000000004</v>
      </c>
    </row>
    <row r="8" spans="1:6">
      <c r="A8" s="18" t="s">
        <v>376</v>
      </c>
      <c r="B8" s="21">
        <v>2650</v>
      </c>
      <c r="C8" s="19" t="s">
        <v>406</v>
      </c>
      <c r="D8" s="10">
        <f t="shared" si="0"/>
        <v>1.5899999999999999</v>
      </c>
      <c r="E8" s="17">
        <f t="shared" si="1"/>
        <v>1.325E-3</v>
      </c>
      <c r="F8" s="10">
        <v>496.90800000000002</v>
      </c>
    </row>
    <row r="9" spans="1:6">
      <c r="A9" s="18" t="s">
        <v>377</v>
      </c>
      <c r="B9" s="21">
        <v>2800</v>
      </c>
      <c r="C9" s="19" t="s">
        <v>406</v>
      </c>
      <c r="D9" s="10">
        <f t="shared" si="0"/>
        <v>1.68</v>
      </c>
      <c r="E9" s="17">
        <f t="shared" si="1"/>
        <v>1.4E-3</v>
      </c>
      <c r="F9" s="10">
        <v>524.51400000000001</v>
      </c>
    </row>
    <row r="10" spans="1:6">
      <c r="A10" s="18" t="s">
        <v>378</v>
      </c>
      <c r="B10" s="21">
        <v>3000</v>
      </c>
      <c r="C10" s="19" t="s">
        <v>406</v>
      </c>
      <c r="D10" s="10">
        <f t="shared" si="0"/>
        <v>1.7999999999999998</v>
      </c>
      <c r="E10" s="17">
        <f t="shared" si="1"/>
        <v>1.5E-3</v>
      </c>
      <c r="F10" s="10">
        <v>561.78210000000001</v>
      </c>
    </row>
    <row r="11" spans="1:6">
      <c r="A11" s="18" t="s">
        <v>379</v>
      </c>
      <c r="B11" s="21">
        <v>3150</v>
      </c>
      <c r="C11" s="19" t="s">
        <v>406</v>
      </c>
      <c r="D11" s="10">
        <f t="shared" si="0"/>
        <v>1.89</v>
      </c>
      <c r="E11" s="17">
        <f t="shared" si="1"/>
        <v>1.575E-3</v>
      </c>
      <c r="F11" s="10">
        <v>590.76840000000004</v>
      </c>
    </row>
    <row r="12" spans="1:6">
      <c r="A12" s="18" t="s">
        <v>380</v>
      </c>
      <c r="B12" s="21">
        <v>3350</v>
      </c>
      <c r="C12" s="19" t="s">
        <v>406</v>
      </c>
      <c r="D12" s="10">
        <f t="shared" si="0"/>
        <v>2.0099999999999998</v>
      </c>
      <c r="E12" s="17">
        <f t="shared" si="1"/>
        <v>1.6749999999999998E-3</v>
      </c>
      <c r="F12" s="10">
        <v>628.03649999999993</v>
      </c>
    </row>
    <row r="13" spans="1:6">
      <c r="A13" s="18" t="s">
        <v>381</v>
      </c>
      <c r="B13" s="21">
        <v>3475</v>
      </c>
      <c r="C13" s="19" t="s">
        <v>406</v>
      </c>
      <c r="D13" s="10">
        <f t="shared" si="0"/>
        <v>2.085</v>
      </c>
      <c r="E13" s="17">
        <f t="shared" si="1"/>
        <v>1.7374999999999999E-3</v>
      </c>
      <c r="F13" s="10">
        <v>651.50160000000005</v>
      </c>
    </row>
    <row r="14" spans="1:6">
      <c r="A14" s="18" t="s">
        <v>382</v>
      </c>
      <c r="B14" s="21">
        <v>3550</v>
      </c>
      <c r="C14" s="19" t="s">
        <v>406</v>
      </c>
      <c r="D14" s="10">
        <f t="shared" si="0"/>
        <v>2.13</v>
      </c>
      <c r="E14" s="17">
        <f t="shared" si="1"/>
        <v>1.7749999999999999E-3</v>
      </c>
      <c r="F14" s="10">
        <v>665.30460000000005</v>
      </c>
    </row>
    <row r="15" spans="1:6">
      <c r="A15" s="18" t="s">
        <v>383</v>
      </c>
      <c r="B15" s="21">
        <v>3750</v>
      </c>
      <c r="C15" s="19" t="s">
        <v>406</v>
      </c>
      <c r="D15" s="10">
        <f t="shared" si="0"/>
        <v>2.25</v>
      </c>
      <c r="E15" s="17">
        <f t="shared" si="1"/>
        <v>1.8749999999999999E-3</v>
      </c>
      <c r="F15" s="10">
        <v>702.57269999999994</v>
      </c>
    </row>
    <row r="16" spans="1:6">
      <c r="A16" s="18" t="s">
        <v>384</v>
      </c>
      <c r="B16" s="21">
        <v>4000</v>
      </c>
      <c r="C16" s="19" t="s">
        <v>406</v>
      </c>
      <c r="D16" s="10">
        <f t="shared" si="0"/>
        <v>2.4</v>
      </c>
      <c r="E16" s="17">
        <f t="shared" si="1"/>
        <v>2E-3</v>
      </c>
      <c r="F16" s="10">
        <v>749.50290000000007</v>
      </c>
    </row>
    <row r="17" spans="1:6">
      <c r="A17" s="18" t="s">
        <v>385</v>
      </c>
      <c r="B17" s="21">
        <v>4150</v>
      </c>
      <c r="C17" s="19" t="s">
        <v>406</v>
      </c>
      <c r="D17" s="10">
        <f t="shared" si="0"/>
        <v>2.4899999999999998</v>
      </c>
      <c r="E17" s="17">
        <f t="shared" si="1"/>
        <v>2.075E-3</v>
      </c>
      <c r="F17" s="10">
        <v>777.10890000000006</v>
      </c>
    </row>
    <row r="18" spans="1:6">
      <c r="A18" s="18" t="s">
        <v>386</v>
      </c>
      <c r="B18" s="21">
        <v>4250</v>
      </c>
      <c r="C18" s="19" t="s">
        <v>406</v>
      </c>
      <c r="D18" s="10">
        <f t="shared" si="0"/>
        <v>2.5499999999999998</v>
      </c>
      <c r="E18" s="17">
        <f t="shared" si="1"/>
        <v>2.1249999999999997E-3</v>
      </c>
      <c r="F18" s="10">
        <v>796.43309999999997</v>
      </c>
    </row>
    <row r="19" spans="1:6">
      <c r="A19" s="18" t="s">
        <v>387</v>
      </c>
      <c r="B19" s="21">
        <v>4500</v>
      </c>
      <c r="C19" s="19" t="s">
        <v>406</v>
      </c>
      <c r="D19" s="10">
        <f t="shared" si="0"/>
        <v>2.6999999999999997</v>
      </c>
      <c r="E19" s="17">
        <f t="shared" si="1"/>
        <v>2.2499999999999998E-3</v>
      </c>
      <c r="F19" s="10">
        <v>843.36329999999998</v>
      </c>
    </row>
    <row r="20" spans="1:6">
      <c r="A20" s="18" t="s">
        <v>388</v>
      </c>
      <c r="B20" s="21">
        <v>4750</v>
      </c>
      <c r="C20" s="19" t="s">
        <v>406</v>
      </c>
      <c r="D20" s="10">
        <f t="shared" si="0"/>
        <v>2.8499999999999996</v>
      </c>
      <c r="E20" s="17">
        <f t="shared" si="1"/>
        <v>2.3749999999999999E-3</v>
      </c>
      <c r="F20" s="10">
        <v>890.29349999999999</v>
      </c>
    </row>
    <row r="21" spans="1:6">
      <c r="A21" s="18" t="s">
        <v>389</v>
      </c>
      <c r="B21" s="21">
        <v>5000</v>
      </c>
      <c r="C21" s="19" t="s">
        <v>406</v>
      </c>
      <c r="D21" s="10">
        <f t="shared" si="0"/>
        <v>2.9999999999999996</v>
      </c>
      <c r="E21" s="17">
        <f t="shared" si="1"/>
        <v>2.5000000000000001E-3</v>
      </c>
      <c r="F21" s="10">
        <v>937.22370000000001</v>
      </c>
    </row>
    <row r="22" spans="1:6">
      <c r="A22" s="18" t="s">
        <v>390</v>
      </c>
      <c r="B22" s="21">
        <v>5300</v>
      </c>
      <c r="C22" s="19" t="s">
        <v>406</v>
      </c>
      <c r="D22" s="10">
        <f t="shared" si="0"/>
        <v>3.1799999999999997</v>
      </c>
      <c r="E22" s="17">
        <f t="shared" si="1"/>
        <v>2.65E-3</v>
      </c>
      <c r="F22" s="10">
        <v>992.43569999999988</v>
      </c>
    </row>
    <row r="23" spans="1:6">
      <c r="A23" s="20" t="s">
        <v>391</v>
      </c>
      <c r="B23" s="21">
        <v>5600</v>
      </c>
      <c r="C23" s="19" t="s">
        <v>406</v>
      </c>
      <c r="D23" s="10">
        <f t="shared" si="0"/>
        <v>3.36</v>
      </c>
      <c r="E23" s="17">
        <f t="shared" si="1"/>
        <v>2.8E-3</v>
      </c>
      <c r="F23" s="10">
        <v>1049.028</v>
      </c>
    </row>
    <row r="24" spans="1:6">
      <c r="A24" s="18" t="s">
        <v>392</v>
      </c>
      <c r="B24" s="21">
        <v>6000</v>
      </c>
      <c r="C24" s="19" t="s">
        <v>406</v>
      </c>
      <c r="D24" s="10">
        <f t="shared" si="0"/>
        <v>3.5999999999999996</v>
      </c>
      <c r="E24" s="17">
        <f t="shared" si="1"/>
        <v>3.0000000000000001E-3</v>
      </c>
      <c r="F24" s="10">
        <v>1123.5642</v>
      </c>
    </row>
    <row r="25" spans="1:6">
      <c r="A25" s="18" t="s">
        <v>393</v>
      </c>
      <c r="B25" s="21">
        <v>6300</v>
      </c>
      <c r="C25" s="19" t="s">
        <v>406</v>
      </c>
      <c r="D25" s="10">
        <f t="shared" si="0"/>
        <v>3.78</v>
      </c>
      <c r="E25" s="17">
        <f t="shared" si="1"/>
        <v>3.15E-3</v>
      </c>
      <c r="F25" s="10">
        <v>1180.1565000000001</v>
      </c>
    </row>
    <row r="26" spans="1:6">
      <c r="A26" s="18" t="s">
        <v>394</v>
      </c>
      <c r="B26" s="21">
        <v>6700</v>
      </c>
      <c r="C26" s="19" t="s">
        <v>406</v>
      </c>
      <c r="D26" s="10">
        <f t="shared" si="0"/>
        <v>4.0199999999999996</v>
      </c>
      <c r="E26" s="17">
        <f t="shared" si="1"/>
        <v>3.3499999999999997E-3</v>
      </c>
      <c r="F26" s="10">
        <v>1254.6927000000001</v>
      </c>
    </row>
    <row r="27" spans="1:6">
      <c r="A27" s="18" t="s">
        <v>395</v>
      </c>
      <c r="B27" s="21">
        <v>7000</v>
      </c>
      <c r="C27" s="19" t="s">
        <v>406</v>
      </c>
      <c r="D27" s="10">
        <f t="shared" si="0"/>
        <v>4.1999999999999993</v>
      </c>
      <c r="E27" s="17">
        <f t="shared" si="1"/>
        <v>3.4999999999999996E-3</v>
      </c>
      <c r="F27" s="10">
        <v>1311.2850000000001</v>
      </c>
    </row>
    <row r="28" spans="1:6">
      <c r="A28" s="18" t="s">
        <v>396</v>
      </c>
      <c r="B28" s="21">
        <v>7100</v>
      </c>
      <c r="C28" s="19" t="s">
        <v>406</v>
      </c>
      <c r="D28" s="10">
        <f t="shared" si="0"/>
        <v>4.26</v>
      </c>
      <c r="E28" s="17">
        <f t="shared" si="1"/>
        <v>3.5499999999999998E-3</v>
      </c>
      <c r="F28" s="10">
        <v>1330.6092000000001</v>
      </c>
    </row>
    <row r="29" spans="1:6">
      <c r="A29" s="18" t="s">
        <v>397</v>
      </c>
      <c r="B29" s="21">
        <v>7500</v>
      </c>
      <c r="C29" s="19" t="s">
        <v>406</v>
      </c>
      <c r="D29" s="10">
        <f t="shared" si="0"/>
        <v>4.5</v>
      </c>
      <c r="E29" s="17">
        <f t="shared" si="1"/>
        <v>3.7499999999999999E-3</v>
      </c>
      <c r="F29" s="10">
        <v>1405.1453999999999</v>
      </c>
    </row>
    <row r="30" spans="1:6">
      <c r="A30" s="18" t="s">
        <v>398</v>
      </c>
      <c r="B30" s="21">
        <v>8000</v>
      </c>
      <c r="C30" s="19" t="s">
        <v>406</v>
      </c>
      <c r="D30" s="10">
        <f t="shared" si="0"/>
        <v>4.8</v>
      </c>
      <c r="E30" s="17">
        <f t="shared" si="1"/>
        <v>4.0000000000000001E-3</v>
      </c>
      <c r="F30" s="10">
        <v>1499.0058000000001</v>
      </c>
    </row>
    <row r="31" spans="1:6">
      <c r="A31" s="18" t="s">
        <v>399</v>
      </c>
      <c r="B31" s="21">
        <v>8500</v>
      </c>
      <c r="C31" s="19" t="s">
        <v>406</v>
      </c>
      <c r="D31" s="10">
        <f t="shared" si="0"/>
        <v>5.0999999999999996</v>
      </c>
      <c r="E31" s="17">
        <f t="shared" si="1"/>
        <v>4.2499999999999994E-3</v>
      </c>
      <c r="F31" s="10">
        <v>1592.8661999999999</v>
      </c>
    </row>
    <row r="32" spans="1:6">
      <c r="A32" s="18" t="s">
        <v>400</v>
      </c>
      <c r="B32" s="21">
        <v>9000</v>
      </c>
      <c r="C32" s="19" t="s">
        <v>406</v>
      </c>
      <c r="D32" s="10">
        <f t="shared" si="0"/>
        <v>5.3999999999999995</v>
      </c>
      <c r="E32" s="17">
        <f t="shared" si="1"/>
        <v>4.4999999999999997E-3</v>
      </c>
      <c r="F32" s="10">
        <v>1686.7266</v>
      </c>
    </row>
    <row r="33" spans="1:6">
      <c r="A33" s="18" t="s">
        <v>401</v>
      </c>
      <c r="B33" s="21">
        <v>9500</v>
      </c>
      <c r="C33" s="19" t="s">
        <v>406</v>
      </c>
      <c r="D33" s="10">
        <f t="shared" si="0"/>
        <v>5.6999999999999993</v>
      </c>
      <c r="E33" s="17">
        <f t="shared" si="1"/>
        <v>4.7499999999999999E-3</v>
      </c>
      <c r="F33" s="10">
        <v>1780.587</v>
      </c>
    </row>
    <row r="34" spans="1:6">
      <c r="A34" s="18" t="s">
        <v>402</v>
      </c>
      <c r="B34" s="21">
        <v>10000</v>
      </c>
      <c r="C34" s="19" t="s">
        <v>406</v>
      </c>
      <c r="D34" s="10">
        <f t="shared" si="0"/>
        <v>5.9999999999999991</v>
      </c>
      <c r="E34" s="17">
        <f t="shared" si="1"/>
        <v>5.0000000000000001E-3</v>
      </c>
      <c r="F34" s="10">
        <v>1873.0670999999998</v>
      </c>
    </row>
    <row r="35" spans="1:6">
      <c r="A35" s="18" t="s">
        <v>403</v>
      </c>
      <c r="B35" s="21">
        <v>10600</v>
      </c>
      <c r="C35" s="19" t="s">
        <v>406</v>
      </c>
      <c r="D35" s="10">
        <f t="shared" si="0"/>
        <v>6.3599999999999994</v>
      </c>
      <c r="E35" s="17">
        <f t="shared" si="1"/>
        <v>5.3E-3</v>
      </c>
      <c r="F35" s="10">
        <v>1986.2517</v>
      </c>
    </row>
    <row r="36" spans="1:6">
      <c r="A36" s="18" t="s">
        <v>404</v>
      </c>
      <c r="B36" s="21">
        <v>11200</v>
      </c>
      <c r="C36" s="19" t="s">
        <v>406</v>
      </c>
      <c r="D36" s="10">
        <f t="shared" si="0"/>
        <v>6.72</v>
      </c>
      <c r="E36" s="17">
        <f t="shared" si="1"/>
        <v>5.5999999999999999E-3</v>
      </c>
      <c r="F36" s="10">
        <v>2098.056</v>
      </c>
    </row>
    <row r="37" spans="1:6">
      <c r="A37" s="18" t="s">
        <v>405</v>
      </c>
      <c r="B37" s="21">
        <v>14000</v>
      </c>
      <c r="C37" s="19" t="s">
        <v>406</v>
      </c>
      <c r="D37" s="10">
        <f t="shared" si="0"/>
        <v>8.3999999999999986</v>
      </c>
      <c r="E37" s="17">
        <f t="shared" si="1"/>
        <v>6.9999999999999993E-3</v>
      </c>
      <c r="F37" s="10">
        <v>2622.57</v>
      </c>
    </row>
  </sheetData>
  <autoFilter ref="A4:E4" xr:uid="{00000000-0009-0000-0000-000004000000}"/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workbookViewId="0">
      <selection activeCell="G16" sqref="G16"/>
    </sheetView>
  </sheetViews>
  <sheetFormatPr defaultRowHeight="15"/>
  <cols>
    <col min="1" max="1" width="8.140625" bestFit="1" customWidth="1"/>
    <col min="2" max="2" width="9" bestFit="1" customWidth="1"/>
    <col min="3" max="3" width="9.28515625" bestFit="1" customWidth="1"/>
    <col min="4" max="4" width="21.85546875" bestFit="1" customWidth="1"/>
    <col min="5" max="5" width="25.85546875" bestFit="1" customWidth="1"/>
    <col min="6" max="6" width="11.28515625" bestFit="1" customWidth="1"/>
  </cols>
  <sheetData>
    <row r="1" spans="1:6" s="3" customFormat="1">
      <c r="A1" s="28" t="s">
        <v>431</v>
      </c>
      <c r="B1" s="28"/>
      <c r="C1" s="28"/>
      <c r="D1" s="28"/>
      <c r="E1" s="28"/>
    </row>
    <row r="3" spans="1:6">
      <c r="E3" s="11"/>
    </row>
    <row r="4" spans="1:6">
      <c r="A4" s="6" t="s">
        <v>58</v>
      </c>
      <c r="B4" s="6" t="s">
        <v>59</v>
      </c>
      <c r="C4" s="6" t="s">
        <v>60</v>
      </c>
      <c r="D4" s="6" t="s">
        <v>62</v>
      </c>
      <c r="E4" s="6" t="s">
        <v>63</v>
      </c>
      <c r="F4" s="6" t="s">
        <v>61</v>
      </c>
    </row>
    <row r="5" spans="1:6">
      <c r="A5" s="22" t="s">
        <v>407</v>
      </c>
      <c r="B5" s="21">
        <v>4000</v>
      </c>
      <c r="C5" s="25" t="s">
        <v>430</v>
      </c>
      <c r="D5" s="10">
        <f>0.9/1000*B5</f>
        <v>3.6</v>
      </c>
      <c r="E5" s="17">
        <f>0.0006/1000*B5</f>
        <v>2.3999999999999998E-3</v>
      </c>
      <c r="F5" s="10">
        <v>1076.634</v>
      </c>
    </row>
    <row r="6" spans="1:6">
      <c r="A6" s="22" t="s">
        <v>408</v>
      </c>
      <c r="B6" s="21">
        <v>4250</v>
      </c>
      <c r="C6" s="25" t="s">
        <v>430</v>
      </c>
      <c r="D6" s="10">
        <f t="shared" ref="D6:D27" si="0">0.9/1000*B6</f>
        <v>3.8249999999999997</v>
      </c>
      <c r="E6" s="17">
        <f t="shared" ref="E6:E27" si="1">0.0006/1000*B6</f>
        <v>2.5499999999999997E-3</v>
      </c>
      <c r="F6" s="10">
        <v>1144.2686999999999</v>
      </c>
    </row>
    <row r="7" spans="1:6">
      <c r="A7" s="22" t="s">
        <v>409</v>
      </c>
      <c r="B7" s="21">
        <v>4500</v>
      </c>
      <c r="C7" s="25" t="s">
        <v>430</v>
      </c>
      <c r="D7" s="10">
        <f t="shared" si="0"/>
        <v>4.05</v>
      </c>
      <c r="E7" s="17">
        <f t="shared" si="1"/>
        <v>2.6999999999999997E-3</v>
      </c>
      <c r="F7" s="10">
        <v>1210.5230999999997</v>
      </c>
    </row>
    <row r="8" spans="1:6">
      <c r="A8" s="22" t="s">
        <v>410</v>
      </c>
      <c r="B8" s="21">
        <v>4750</v>
      </c>
      <c r="C8" s="25" t="s">
        <v>430</v>
      </c>
      <c r="D8" s="10">
        <f t="shared" si="0"/>
        <v>4.2749999999999995</v>
      </c>
      <c r="E8" s="17">
        <f t="shared" si="1"/>
        <v>2.8499999999999997E-3</v>
      </c>
      <c r="F8" s="10">
        <v>1278.1578</v>
      </c>
    </row>
    <row r="9" spans="1:6">
      <c r="A9" s="22" t="s">
        <v>411</v>
      </c>
      <c r="B9" s="21">
        <v>5000</v>
      </c>
      <c r="C9" s="25" t="s">
        <v>430</v>
      </c>
      <c r="D9" s="10">
        <f t="shared" si="0"/>
        <v>4.5</v>
      </c>
      <c r="E9" s="17">
        <f t="shared" si="1"/>
        <v>3.0000000000000001E-3</v>
      </c>
      <c r="F9" s="10">
        <v>1345.7925</v>
      </c>
    </row>
    <row r="10" spans="1:6">
      <c r="A10" s="22" t="s">
        <v>412</v>
      </c>
      <c r="B10" s="21">
        <v>5300</v>
      </c>
      <c r="C10" s="25" t="s">
        <v>430</v>
      </c>
      <c r="D10" s="10">
        <f t="shared" si="0"/>
        <v>4.7699999999999996</v>
      </c>
      <c r="E10" s="17">
        <f t="shared" si="1"/>
        <v>3.1799999999999997E-3</v>
      </c>
      <c r="F10" s="10">
        <v>1425.8498999999999</v>
      </c>
    </row>
    <row r="11" spans="1:6">
      <c r="A11" s="22" t="s">
        <v>413</v>
      </c>
      <c r="B11" s="21">
        <v>5600</v>
      </c>
      <c r="C11" s="25" t="s">
        <v>430</v>
      </c>
      <c r="D11" s="10">
        <f t="shared" si="0"/>
        <v>5.04</v>
      </c>
      <c r="E11" s="17">
        <f t="shared" si="1"/>
        <v>3.3599999999999997E-3</v>
      </c>
      <c r="F11" s="10">
        <v>1507.2875999999999</v>
      </c>
    </row>
    <row r="12" spans="1:6">
      <c r="A12" s="22" t="s">
        <v>414</v>
      </c>
      <c r="B12" s="21">
        <v>6000</v>
      </c>
      <c r="C12" s="25" t="s">
        <v>430</v>
      </c>
      <c r="D12" s="10">
        <f t="shared" si="0"/>
        <v>5.3999999999999995</v>
      </c>
      <c r="E12" s="17">
        <f t="shared" si="1"/>
        <v>3.5999999999999999E-3</v>
      </c>
      <c r="F12" s="10">
        <v>1614.951</v>
      </c>
    </row>
    <row r="13" spans="1:6">
      <c r="A13" s="22" t="s">
        <v>415</v>
      </c>
      <c r="B13" s="21">
        <v>6300</v>
      </c>
      <c r="C13" s="25" t="s">
        <v>430</v>
      </c>
      <c r="D13" s="10">
        <f t="shared" si="0"/>
        <v>5.67</v>
      </c>
      <c r="E13" s="17">
        <f t="shared" si="1"/>
        <v>3.7799999999999999E-3</v>
      </c>
      <c r="F13" s="10">
        <v>1695.0083999999999</v>
      </c>
    </row>
    <row r="14" spans="1:6">
      <c r="A14" s="22" t="s">
        <v>416</v>
      </c>
      <c r="B14" s="21">
        <v>6700</v>
      </c>
      <c r="C14" s="25" t="s">
        <v>430</v>
      </c>
      <c r="D14" s="10">
        <f t="shared" si="0"/>
        <v>6.03</v>
      </c>
      <c r="E14" s="17">
        <f t="shared" si="1"/>
        <v>4.0200000000000001E-3</v>
      </c>
      <c r="F14" s="10">
        <v>1802.6718000000001</v>
      </c>
    </row>
    <row r="15" spans="1:6">
      <c r="A15" s="22" t="s">
        <v>417</v>
      </c>
      <c r="B15" s="21">
        <v>7000</v>
      </c>
      <c r="C15" s="25" t="s">
        <v>430</v>
      </c>
      <c r="D15" s="10">
        <f t="shared" si="0"/>
        <v>6.3</v>
      </c>
      <c r="E15" s="17">
        <f t="shared" si="1"/>
        <v>4.1999999999999997E-3</v>
      </c>
      <c r="F15" s="10">
        <v>1884.1095</v>
      </c>
    </row>
    <row r="16" spans="1:6">
      <c r="A16" s="22" t="s">
        <v>418</v>
      </c>
      <c r="B16" s="21">
        <v>7100</v>
      </c>
      <c r="C16" s="25" t="s">
        <v>430</v>
      </c>
      <c r="D16" s="10">
        <f t="shared" si="0"/>
        <v>6.39</v>
      </c>
      <c r="E16" s="17">
        <f t="shared" si="1"/>
        <v>4.2599999999999999E-3</v>
      </c>
      <c r="F16" s="10">
        <v>1910.3352</v>
      </c>
    </row>
    <row r="17" spans="1:6">
      <c r="A17" s="22" t="s">
        <v>419</v>
      </c>
      <c r="B17" s="21">
        <v>7500</v>
      </c>
      <c r="C17" s="25" t="s">
        <v>430</v>
      </c>
      <c r="D17" s="10">
        <f t="shared" si="0"/>
        <v>6.75</v>
      </c>
      <c r="E17" s="17">
        <f t="shared" si="1"/>
        <v>4.4999999999999997E-3</v>
      </c>
      <c r="F17" s="10">
        <v>2017.9985999999999</v>
      </c>
    </row>
    <row r="18" spans="1:6">
      <c r="A18" s="22" t="s">
        <v>420</v>
      </c>
      <c r="B18" s="21">
        <v>8000</v>
      </c>
      <c r="C18" s="25" t="s">
        <v>430</v>
      </c>
      <c r="D18" s="10">
        <f t="shared" si="0"/>
        <v>7.2</v>
      </c>
      <c r="E18" s="17">
        <f t="shared" si="1"/>
        <v>4.7999999999999996E-3</v>
      </c>
      <c r="F18" s="10">
        <v>2153.268</v>
      </c>
    </row>
    <row r="19" spans="1:6">
      <c r="A19" s="22" t="s">
        <v>421</v>
      </c>
      <c r="B19" s="21">
        <v>8500</v>
      </c>
      <c r="C19" s="25" t="s">
        <v>430</v>
      </c>
      <c r="D19" s="10">
        <f t="shared" si="0"/>
        <v>7.6499999999999995</v>
      </c>
      <c r="E19" s="17">
        <f t="shared" si="1"/>
        <v>5.0999999999999995E-3</v>
      </c>
      <c r="F19" s="10">
        <v>2287.1570999999999</v>
      </c>
    </row>
    <row r="20" spans="1:6">
      <c r="A20" s="22" t="s">
        <v>422</v>
      </c>
      <c r="B20" s="21">
        <v>9000</v>
      </c>
      <c r="C20" s="25" t="s">
        <v>430</v>
      </c>
      <c r="D20" s="10">
        <f t="shared" si="0"/>
        <v>8.1</v>
      </c>
      <c r="E20" s="17">
        <f t="shared" si="1"/>
        <v>5.3999999999999994E-3</v>
      </c>
      <c r="F20" s="10">
        <v>2422.4265</v>
      </c>
    </row>
    <row r="21" spans="1:6">
      <c r="A21" s="23" t="s">
        <v>423</v>
      </c>
      <c r="B21" s="21">
        <v>9500</v>
      </c>
      <c r="C21" s="25" t="s">
        <v>430</v>
      </c>
      <c r="D21" s="10">
        <f t="shared" si="0"/>
        <v>8.5499999999999989</v>
      </c>
      <c r="E21" s="17">
        <f t="shared" si="1"/>
        <v>5.6999999999999993E-3</v>
      </c>
      <c r="F21" s="10">
        <v>2556.3155999999999</v>
      </c>
    </row>
    <row r="22" spans="1:6">
      <c r="A22" s="23" t="s">
        <v>424</v>
      </c>
      <c r="B22" s="21">
        <v>10000</v>
      </c>
      <c r="C22" s="25" t="s">
        <v>430</v>
      </c>
      <c r="D22" s="10">
        <f t="shared" si="0"/>
        <v>9</v>
      </c>
      <c r="E22" s="17">
        <f t="shared" si="1"/>
        <v>6.0000000000000001E-3</v>
      </c>
      <c r="F22" s="10">
        <v>2691.585</v>
      </c>
    </row>
    <row r="23" spans="1:6">
      <c r="A23" s="23" t="s">
        <v>425</v>
      </c>
      <c r="B23" s="21">
        <v>10600</v>
      </c>
      <c r="C23" s="25" t="s">
        <v>430</v>
      </c>
      <c r="D23" s="10">
        <f t="shared" si="0"/>
        <v>9.5399999999999991</v>
      </c>
      <c r="E23" s="17">
        <f t="shared" si="1"/>
        <v>6.3599999999999993E-3</v>
      </c>
      <c r="F23" s="10">
        <v>2853.0801000000001</v>
      </c>
    </row>
    <row r="24" spans="1:6">
      <c r="A24" s="23" t="s">
        <v>426</v>
      </c>
      <c r="B24" s="21">
        <v>11200</v>
      </c>
      <c r="C24" s="25" t="s">
        <v>430</v>
      </c>
      <c r="D24" s="10">
        <f t="shared" si="0"/>
        <v>10.08</v>
      </c>
      <c r="E24" s="17">
        <f t="shared" si="1"/>
        <v>6.7199999999999994E-3</v>
      </c>
      <c r="F24" s="10">
        <v>3014.5751999999998</v>
      </c>
    </row>
    <row r="25" spans="1:6">
      <c r="A25" s="24" t="s">
        <v>427</v>
      </c>
      <c r="B25" s="21">
        <v>12500</v>
      </c>
      <c r="C25" s="25" t="s">
        <v>430</v>
      </c>
      <c r="D25" s="10">
        <f t="shared" si="0"/>
        <v>11.25</v>
      </c>
      <c r="E25" s="17">
        <f t="shared" si="1"/>
        <v>7.4999999999999997E-3</v>
      </c>
      <c r="F25" s="10">
        <v>3363.7911000000004</v>
      </c>
    </row>
    <row r="26" spans="1:6">
      <c r="A26" s="24" t="s">
        <v>428</v>
      </c>
      <c r="B26" s="21">
        <v>13200</v>
      </c>
      <c r="C26" s="25" t="s">
        <v>430</v>
      </c>
      <c r="D26" s="10">
        <f t="shared" si="0"/>
        <v>11.879999999999999</v>
      </c>
      <c r="E26" s="17">
        <f t="shared" si="1"/>
        <v>7.92E-3</v>
      </c>
      <c r="F26" s="10">
        <v>3552.8921999999998</v>
      </c>
    </row>
    <row r="27" spans="1:6">
      <c r="A27" s="24" t="s">
        <v>429</v>
      </c>
      <c r="B27" s="21">
        <v>14000</v>
      </c>
      <c r="C27" s="25" t="s">
        <v>430</v>
      </c>
      <c r="D27" s="10">
        <f t="shared" si="0"/>
        <v>12.6</v>
      </c>
      <c r="E27" s="17">
        <f t="shared" si="1"/>
        <v>8.3999999999999995E-3</v>
      </c>
      <c r="F27" s="10">
        <v>3768.2190000000001</v>
      </c>
    </row>
  </sheetData>
  <autoFilter ref="A4:E4" xr:uid="{00000000-0009-0000-0000-000005000000}"/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"/>
  <sheetViews>
    <sheetView workbookViewId="0">
      <selection activeCell="G11" sqref="F11:G11"/>
    </sheetView>
  </sheetViews>
  <sheetFormatPr defaultRowHeight="15"/>
  <cols>
    <col min="1" max="1" width="8.140625" bestFit="1" customWidth="1"/>
    <col min="2" max="2" width="6.85546875" bestFit="1" customWidth="1"/>
    <col min="3" max="3" width="9.28515625" bestFit="1" customWidth="1"/>
    <col min="4" max="4" width="21.85546875" bestFit="1" customWidth="1"/>
    <col min="5" max="5" width="25.85546875" bestFit="1" customWidth="1"/>
    <col min="6" max="6" width="11.28515625" bestFit="1" customWidth="1"/>
  </cols>
  <sheetData>
    <row r="1" spans="1:6" s="3" customFormat="1">
      <c r="A1" s="28" t="s">
        <v>431</v>
      </c>
      <c r="B1" s="28"/>
      <c r="C1" s="28"/>
      <c r="D1" s="28"/>
      <c r="E1" s="28"/>
    </row>
    <row r="3" spans="1:6">
      <c r="E3" s="11"/>
    </row>
    <row r="4" spans="1:6">
      <c r="A4" s="6" t="s">
        <v>58</v>
      </c>
      <c r="B4" s="6" t="s">
        <v>59</v>
      </c>
      <c r="C4" s="6" t="s">
        <v>60</v>
      </c>
      <c r="D4" s="6" t="s">
        <v>62</v>
      </c>
      <c r="E4" s="6" t="s">
        <v>63</v>
      </c>
      <c r="F4" s="6" t="s">
        <v>61</v>
      </c>
    </row>
    <row r="5" spans="1:6">
      <c r="A5" s="1" t="s">
        <v>278</v>
      </c>
      <c r="B5" s="1">
        <v>500</v>
      </c>
      <c r="C5" s="2" t="s">
        <v>267</v>
      </c>
      <c r="D5" s="10">
        <f>0.07/1000*B5</f>
        <v>3.5000000000000003E-2</v>
      </c>
      <c r="E5" s="17">
        <f>0.00005/1000*B5</f>
        <v>2.5000000000000001E-5</v>
      </c>
      <c r="F5" s="10">
        <v>21.117863173190347</v>
      </c>
    </row>
    <row r="6" spans="1:6">
      <c r="A6" s="1" t="s">
        <v>279</v>
      </c>
      <c r="B6" s="1">
        <v>530</v>
      </c>
      <c r="C6" s="2" t="s">
        <v>267</v>
      </c>
      <c r="D6" s="10">
        <f t="shared" ref="D6:D28" si="0">0.07/1000*B6</f>
        <v>3.7100000000000001E-2</v>
      </c>
      <c r="E6" s="17">
        <f t="shared" ref="E6:E28" si="1">0.00005/1000*B6</f>
        <v>2.6500000000000004E-5</v>
      </c>
      <c r="F6" s="10">
        <v>22.14486800519035</v>
      </c>
    </row>
    <row r="7" spans="1:6">
      <c r="A7" s="1" t="s">
        <v>280</v>
      </c>
      <c r="B7" s="1">
        <v>560</v>
      </c>
      <c r="C7" s="2" t="s">
        <v>267</v>
      </c>
      <c r="D7" s="10">
        <f t="shared" si="0"/>
        <v>3.9200000000000006E-2</v>
      </c>
      <c r="E7" s="17">
        <f t="shared" si="1"/>
        <v>2.8000000000000003E-5</v>
      </c>
      <c r="F7" s="10">
        <v>23.171872837190346</v>
      </c>
    </row>
    <row r="8" spans="1:6">
      <c r="A8" s="1" t="s">
        <v>281</v>
      </c>
      <c r="B8" s="1">
        <v>600</v>
      </c>
      <c r="C8" s="2" t="s">
        <v>267</v>
      </c>
      <c r="D8" s="10">
        <f t="shared" si="0"/>
        <v>4.2000000000000003E-2</v>
      </c>
      <c r="E8" s="17">
        <f t="shared" si="1"/>
        <v>3.0000000000000004E-5</v>
      </c>
      <c r="F8" s="10">
        <v>24.45562887719035</v>
      </c>
    </row>
    <row r="9" spans="1:6">
      <c r="A9" s="1" t="s">
        <v>282</v>
      </c>
      <c r="B9" s="1">
        <v>625</v>
      </c>
      <c r="C9" s="2" t="s">
        <v>267</v>
      </c>
      <c r="D9" s="10">
        <f t="shared" si="0"/>
        <v>4.3750000000000004E-2</v>
      </c>
      <c r="E9" s="17">
        <f t="shared" si="1"/>
        <v>3.1250000000000001E-5</v>
      </c>
      <c r="F9" s="10">
        <v>25.35425810519035</v>
      </c>
    </row>
    <row r="10" spans="1:6">
      <c r="A10" s="1" t="s">
        <v>283</v>
      </c>
      <c r="B10" s="1">
        <v>630</v>
      </c>
      <c r="C10" s="2" t="s">
        <v>267</v>
      </c>
      <c r="D10" s="10">
        <f t="shared" si="0"/>
        <v>4.4100000000000007E-2</v>
      </c>
      <c r="E10" s="17">
        <f t="shared" si="1"/>
        <v>3.15E-5</v>
      </c>
      <c r="F10" s="10">
        <v>25.482633709190345</v>
      </c>
    </row>
    <row r="11" spans="1:6">
      <c r="A11" s="1" t="s">
        <v>284</v>
      </c>
      <c r="B11" s="1">
        <v>670</v>
      </c>
      <c r="C11" s="2" t="s">
        <v>267</v>
      </c>
      <c r="D11" s="10">
        <f t="shared" si="0"/>
        <v>4.6900000000000004E-2</v>
      </c>
      <c r="E11" s="17">
        <f t="shared" si="1"/>
        <v>3.3500000000000001E-5</v>
      </c>
      <c r="F11" s="10">
        <v>26.766389749190346</v>
      </c>
    </row>
    <row r="12" spans="1:6">
      <c r="A12" s="1" t="s">
        <v>285</v>
      </c>
      <c r="B12" s="1">
        <v>710</v>
      </c>
      <c r="C12" s="2" t="s">
        <v>267</v>
      </c>
      <c r="D12" s="10">
        <f t="shared" si="0"/>
        <v>4.9700000000000008E-2</v>
      </c>
      <c r="E12" s="17">
        <f t="shared" si="1"/>
        <v>3.5500000000000002E-5</v>
      </c>
      <c r="F12" s="10">
        <v>28.178521393190348</v>
      </c>
    </row>
    <row r="13" spans="1:6">
      <c r="A13" s="1" t="s">
        <v>286</v>
      </c>
      <c r="B13" s="1">
        <v>750</v>
      </c>
      <c r="C13" s="2" t="s">
        <v>267</v>
      </c>
      <c r="D13" s="10">
        <f t="shared" si="0"/>
        <v>5.2500000000000005E-2</v>
      </c>
      <c r="E13" s="17">
        <f t="shared" si="1"/>
        <v>3.7500000000000003E-5</v>
      </c>
      <c r="F13" s="10">
        <v>29.462277433190348</v>
      </c>
    </row>
    <row r="14" spans="1:6">
      <c r="A14" s="1" t="s">
        <v>287</v>
      </c>
      <c r="B14" s="1">
        <v>800</v>
      </c>
      <c r="C14" s="2" t="s">
        <v>267</v>
      </c>
      <c r="D14" s="10">
        <f t="shared" si="0"/>
        <v>5.6000000000000008E-2</v>
      </c>
      <c r="E14" s="17">
        <f t="shared" si="1"/>
        <v>4.0000000000000003E-5</v>
      </c>
      <c r="F14" s="10">
        <v>31.259535889190349</v>
      </c>
    </row>
    <row r="15" spans="1:6">
      <c r="A15" s="1" t="s">
        <v>288</v>
      </c>
      <c r="B15" s="1">
        <v>850</v>
      </c>
      <c r="C15" s="2" t="s">
        <v>267</v>
      </c>
      <c r="D15" s="10">
        <f t="shared" si="0"/>
        <v>5.9500000000000004E-2</v>
      </c>
      <c r="E15" s="17">
        <f t="shared" si="1"/>
        <v>4.2500000000000003E-5</v>
      </c>
      <c r="F15" s="10">
        <v>32.928418741190349</v>
      </c>
    </row>
    <row r="16" spans="1:6">
      <c r="A16" s="1" t="s">
        <v>289</v>
      </c>
      <c r="B16" s="1">
        <v>900</v>
      </c>
      <c r="C16" s="2" t="s">
        <v>267</v>
      </c>
      <c r="D16" s="10">
        <f t="shared" si="0"/>
        <v>6.3E-2</v>
      </c>
      <c r="E16" s="17">
        <f t="shared" si="1"/>
        <v>4.5000000000000003E-5</v>
      </c>
      <c r="F16" s="10">
        <v>34.597301593190345</v>
      </c>
    </row>
    <row r="17" spans="1:6">
      <c r="A17" s="1" t="s">
        <v>290</v>
      </c>
      <c r="B17" s="1">
        <v>950</v>
      </c>
      <c r="C17" s="2" t="s">
        <v>267</v>
      </c>
      <c r="D17" s="10">
        <f t="shared" si="0"/>
        <v>6.6500000000000004E-2</v>
      </c>
      <c r="E17" s="17">
        <f t="shared" si="1"/>
        <v>4.7500000000000003E-5</v>
      </c>
      <c r="F17" s="10">
        <v>36.266184445190348</v>
      </c>
    </row>
    <row r="18" spans="1:6">
      <c r="A18" s="1" t="s">
        <v>266</v>
      </c>
      <c r="B18" s="1">
        <v>1000</v>
      </c>
      <c r="C18" s="2" t="s">
        <v>267</v>
      </c>
      <c r="D18" s="10">
        <f t="shared" si="0"/>
        <v>7.0000000000000007E-2</v>
      </c>
      <c r="E18" s="17">
        <f t="shared" si="1"/>
        <v>5.0000000000000002E-5</v>
      </c>
      <c r="F18" s="10">
        <v>37.935067297190344</v>
      </c>
    </row>
    <row r="19" spans="1:6">
      <c r="A19" s="1" t="s">
        <v>268</v>
      </c>
      <c r="B19" s="1">
        <v>1030</v>
      </c>
      <c r="C19" s="2" t="s">
        <v>267</v>
      </c>
      <c r="D19" s="10">
        <f t="shared" si="0"/>
        <v>7.2100000000000011E-2</v>
      </c>
      <c r="E19" s="17">
        <f t="shared" si="1"/>
        <v>5.1500000000000005E-5</v>
      </c>
      <c r="F19" s="10">
        <v>38.833696525190348</v>
      </c>
    </row>
    <row r="20" spans="1:6">
      <c r="A20" s="1" t="s">
        <v>269</v>
      </c>
      <c r="B20" s="1">
        <v>1060</v>
      </c>
      <c r="C20" s="2" t="s">
        <v>267</v>
      </c>
      <c r="D20" s="10">
        <f t="shared" si="0"/>
        <v>7.4200000000000002E-2</v>
      </c>
      <c r="E20" s="17">
        <f t="shared" si="1"/>
        <v>5.3000000000000008E-5</v>
      </c>
      <c r="F20" s="10">
        <v>39.860701357190344</v>
      </c>
    </row>
    <row r="21" spans="1:6">
      <c r="A21" s="1" t="s">
        <v>270</v>
      </c>
      <c r="B21" s="1">
        <v>1120</v>
      </c>
      <c r="C21" s="2" t="s">
        <v>267</v>
      </c>
      <c r="D21" s="10">
        <f t="shared" si="0"/>
        <v>7.8400000000000011E-2</v>
      </c>
      <c r="E21" s="17">
        <f t="shared" si="1"/>
        <v>5.6000000000000006E-5</v>
      </c>
      <c r="F21" s="10">
        <v>41.91471102119035</v>
      </c>
    </row>
    <row r="22" spans="1:6">
      <c r="A22" s="1" t="s">
        <v>271</v>
      </c>
      <c r="B22" s="1">
        <v>1150</v>
      </c>
      <c r="C22" s="2" t="s">
        <v>267</v>
      </c>
      <c r="D22" s="10">
        <f t="shared" si="0"/>
        <v>8.0500000000000002E-2</v>
      </c>
      <c r="E22" s="17">
        <f t="shared" si="1"/>
        <v>5.7500000000000002E-5</v>
      </c>
      <c r="F22" s="10">
        <v>42.813340249190347</v>
      </c>
    </row>
    <row r="23" spans="1:6">
      <c r="A23" s="1" t="s">
        <v>272</v>
      </c>
      <c r="B23" s="1">
        <v>1180</v>
      </c>
      <c r="C23" s="2" t="s">
        <v>267</v>
      </c>
      <c r="D23" s="10">
        <f t="shared" si="0"/>
        <v>8.2600000000000007E-2</v>
      </c>
      <c r="E23" s="17">
        <f t="shared" si="1"/>
        <v>5.9000000000000004E-5</v>
      </c>
      <c r="F23" s="10">
        <v>43.840345081190456</v>
      </c>
    </row>
    <row r="24" spans="1:6">
      <c r="A24" s="1" t="s">
        <v>273</v>
      </c>
      <c r="B24" s="1">
        <v>1250</v>
      </c>
      <c r="C24" s="2" t="s">
        <v>267</v>
      </c>
      <c r="D24" s="10">
        <f t="shared" si="0"/>
        <v>8.7500000000000008E-2</v>
      </c>
      <c r="E24" s="17">
        <f t="shared" si="1"/>
        <v>6.2500000000000001E-5</v>
      </c>
      <c r="F24" s="10">
        <v>46.151105953190346</v>
      </c>
    </row>
    <row r="25" spans="1:6">
      <c r="A25" s="1" t="s">
        <v>274</v>
      </c>
      <c r="B25" s="1">
        <v>1320</v>
      </c>
      <c r="C25" s="2" t="s">
        <v>267</v>
      </c>
      <c r="D25" s="10">
        <f t="shared" si="0"/>
        <v>9.240000000000001E-2</v>
      </c>
      <c r="E25" s="17">
        <f t="shared" si="1"/>
        <v>6.6000000000000005E-5</v>
      </c>
      <c r="F25" s="10">
        <v>48.590242429190354</v>
      </c>
    </row>
    <row r="26" spans="1:6">
      <c r="A26" s="1" t="s">
        <v>275</v>
      </c>
      <c r="B26" s="1">
        <v>1400</v>
      </c>
      <c r="C26" s="2" t="s">
        <v>267</v>
      </c>
      <c r="D26" s="10">
        <f t="shared" si="0"/>
        <v>9.8000000000000004E-2</v>
      </c>
      <c r="E26" s="17">
        <f t="shared" si="1"/>
        <v>7.0000000000000007E-5</v>
      </c>
      <c r="F26" s="10">
        <v>51.28613011319046</v>
      </c>
    </row>
    <row r="27" spans="1:6">
      <c r="A27" s="1" t="s">
        <v>276</v>
      </c>
      <c r="B27" s="1">
        <v>1600</v>
      </c>
      <c r="C27" s="2" t="s">
        <v>267</v>
      </c>
      <c r="D27" s="10">
        <f t="shared" si="0"/>
        <v>0.11200000000000002</v>
      </c>
      <c r="E27" s="17">
        <f t="shared" si="1"/>
        <v>8.0000000000000007E-5</v>
      </c>
      <c r="F27" s="10">
        <v>57.96166152119045</v>
      </c>
    </row>
    <row r="28" spans="1:6">
      <c r="A28" s="1" t="s">
        <v>277</v>
      </c>
      <c r="B28" s="1">
        <v>1800</v>
      </c>
      <c r="C28" s="2" t="s">
        <v>267</v>
      </c>
      <c r="D28" s="10">
        <f t="shared" si="0"/>
        <v>0.126</v>
      </c>
      <c r="E28" s="17">
        <f t="shared" si="1"/>
        <v>9.0000000000000006E-5</v>
      </c>
      <c r="F28" s="10">
        <v>64.637192929190348</v>
      </c>
    </row>
  </sheetData>
  <autoFilter ref="A4:E4" xr:uid="{00000000-0009-0000-0000-000006000000}"/>
  <sortState xmlns:xlrd2="http://schemas.microsoft.com/office/spreadsheetml/2017/richdata2" ref="A5:E28">
    <sortCondition ref="B4"/>
  </sortState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workbookViewId="0">
      <selection activeCell="F10" sqref="F10"/>
    </sheetView>
  </sheetViews>
  <sheetFormatPr defaultRowHeight="15"/>
  <cols>
    <col min="1" max="1" width="9" bestFit="1" customWidth="1"/>
    <col min="2" max="2" width="6.85546875" bestFit="1" customWidth="1"/>
    <col min="3" max="3" width="9.28515625" bestFit="1" customWidth="1"/>
    <col min="4" max="4" width="21.85546875" bestFit="1" customWidth="1"/>
    <col min="5" max="5" width="25.85546875" bestFit="1" customWidth="1"/>
    <col min="6" max="6" width="11.28515625" bestFit="1" customWidth="1"/>
  </cols>
  <sheetData>
    <row r="1" spans="1:6" s="3" customFormat="1">
      <c r="A1" s="28" t="s">
        <v>431</v>
      </c>
      <c r="B1" s="28"/>
      <c r="C1" s="28"/>
      <c r="D1" s="28"/>
      <c r="E1" s="28"/>
    </row>
    <row r="3" spans="1:6">
      <c r="E3" s="11"/>
    </row>
    <row r="4" spans="1:6">
      <c r="A4" s="6" t="s">
        <v>58</v>
      </c>
      <c r="B4" s="6" t="s">
        <v>59</v>
      </c>
      <c r="C4" s="6" t="s">
        <v>60</v>
      </c>
      <c r="D4" s="6" t="s">
        <v>62</v>
      </c>
      <c r="E4" s="6" t="s">
        <v>63</v>
      </c>
      <c r="F4" s="6" t="s">
        <v>61</v>
      </c>
    </row>
    <row r="5" spans="1:6">
      <c r="A5" s="1" t="s">
        <v>82</v>
      </c>
      <c r="B5" s="1">
        <v>1250</v>
      </c>
      <c r="C5" s="2" t="s">
        <v>83</v>
      </c>
      <c r="D5" s="10">
        <f>0.244/1000*B5</f>
        <v>0.30499999999999999</v>
      </c>
      <c r="E5" s="12">
        <f>0.0002/1000*B5</f>
        <v>2.5000000000000001E-4</v>
      </c>
      <c r="F5" s="10">
        <v>85.947543193190356</v>
      </c>
    </row>
    <row r="6" spans="1:6">
      <c r="A6" s="1" t="s">
        <v>84</v>
      </c>
      <c r="B6" s="1">
        <v>1320</v>
      </c>
      <c r="C6" s="2" t="s">
        <v>83</v>
      </c>
      <c r="D6" s="10">
        <f t="shared" ref="D6:D44" si="0">0.244/1000*B6</f>
        <v>0.32207999999999998</v>
      </c>
      <c r="E6" s="12">
        <f t="shared" ref="E6:E44" si="1">0.0002/1000*B6</f>
        <v>2.6400000000000002E-4</v>
      </c>
      <c r="F6" s="10">
        <v>90.569064937190348</v>
      </c>
    </row>
    <row r="7" spans="1:6">
      <c r="A7" s="1" t="s">
        <v>85</v>
      </c>
      <c r="B7" s="1">
        <v>1400</v>
      </c>
      <c r="C7" s="2" t="s">
        <v>83</v>
      </c>
      <c r="D7" s="10">
        <f t="shared" si="0"/>
        <v>0.34160000000000001</v>
      </c>
      <c r="E7" s="12">
        <f t="shared" si="1"/>
        <v>2.8000000000000003E-4</v>
      </c>
      <c r="F7" s="10">
        <v>95.704089097190447</v>
      </c>
    </row>
    <row r="8" spans="1:6">
      <c r="A8" s="1" t="s">
        <v>86</v>
      </c>
      <c r="B8" s="1">
        <v>1500</v>
      </c>
      <c r="C8" s="2" t="s">
        <v>83</v>
      </c>
      <c r="D8" s="10">
        <f t="shared" si="0"/>
        <v>0.36599999999999999</v>
      </c>
      <c r="E8" s="12">
        <f t="shared" si="1"/>
        <v>3.0000000000000003E-4</v>
      </c>
      <c r="F8" s="10">
        <v>102.25124490119035</v>
      </c>
    </row>
    <row r="9" spans="1:6">
      <c r="A9" s="1" t="s">
        <v>87</v>
      </c>
      <c r="B9" s="1">
        <v>1600</v>
      </c>
      <c r="C9" s="2" t="s">
        <v>83</v>
      </c>
      <c r="D9" s="10">
        <f t="shared" si="0"/>
        <v>0.39039999999999997</v>
      </c>
      <c r="E9" s="12">
        <f t="shared" si="1"/>
        <v>3.2000000000000003E-4</v>
      </c>
      <c r="F9" s="10">
        <v>108.79840070519056</v>
      </c>
    </row>
    <row r="10" spans="1:6">
      <c r="A10" s="1" t="s">
        <v>88</v>
      </c>
      <c r="B10" s="1">
        <v>1700</v>
      </c>
      <c r="C10" s="2" t="s">
        <v>83</v>
      </c>
      <c r="D10" s="10">
        <f t="shared" si="0"/>
        <v>0.4148</v>
      </c>
      <c r="E10" s="12">
        <f t="shared" si="1"/>
        <v>3.4000000000000002E-4</v>
      </c>
      <c r="F10" s="10">
        <v>115.34555650919056</v>
      </c>
    </row>
    <row r="11" spans="1:6">
      <c r="A11" s="1" t="s">
        <v>89</v>
      </c>
      <c r="B11" s="1">
        <v>1750</v>
      </c>
      <c r="C11" s="2" t="s">
        <v>83</v>
      </c>
      <c r="D11" s="10">
        <f t="shared" si="0"/>
        <v>0.42699999999999999</v>
      </c>
      <c r="E11" s="12">
        <f t="shared" si="1"/>
        <v>3.5000000000000005E-4</v>
      </c>
      <c r="F11" s="10">
        <v>118.68332221319056</v>
      </c>
    </row>
    <row r="12" spans="1:6">
      <c r="A12" s="1" t="s">
        <v>90</v>
      </c>
      <c r="B12" s="1">
        <v>1800</v>
      </c>
      <c r="C12" s="2" t="s">
        <v>83</v>
      </c>
      <c r="D12" s="10">
        <f t="shared" si="0"/>
        <v>0.43919999999999998</v>
      </c>
      <c r="E12" s="12">
        <f t="shared" si="1"/>
        <v>3.6000000000000002E-4</v>
      </c>
      <c r="F12" s="10">
        <v>121.89271231319057</v>
      </c>
    </row>
    <row r="13" spans="1:6">
      <c r="A13" s="1" t="s">
        <v>91</v>
      </c>
      <c r="B13" s="1">
        <v>1900</v>
      </c>
      <c r="C13" s="2" t="s">
        <v>83</v>
      </c>
      <c r="D13" s="10">
        <f t="shared" si="0"/>
        <v>0.46360000000000001</v>
      </c>
      <c r="E13" s="12">
        <f t="shared" si="1"/>
        <v>3.8000000000000002E-4</v>
      </c>
      <c r="F13" s="10">
        <v>128.31149251319056</v>
      </c>
    </row>
    <row r="14" spans="1:6">
      <c r="A14" s="1" t="s">
        <v>92</v>
      </c>
      <c r="B14" s="1">
        <v>2000</v>
      </c>
      <c r="C14" s="2" t="s">
        <v>83</v>
      </c>
      <c r="D14" s="10">
        <f t="shared" si="0"/>
        <v>0.48799999999999999</v>
      </c>
      <c r="E14" s="12">
        <f t="shared" si="1"/>
        <v>4.0000000000000002E-4</v>
      </c>
      <c r="F14" s="10">
        <v>134.98702392119057</v>
      </c>
    </row>
    <row r="15" spans="1:6">
      <c r="A15" s="1" t="s">
        <v>93</v>
      </c>
      <c r="B15" s="1">
        <v>2060</v>
      </c>
      <c r="C15" s="2" t="s">
        <v>83</v>
      </c>
      <c r="D15" s="10">
        <f t="shared" si="0"/>
        <v>0.50263999999999998</v>
      </c>
      <c r="E15" s="12">
        <f t="shared" si="1"/>
        <v>4.1200000000000004E-4</v>
      </c>
      <c r="F15" s="10">
        <v>138.83829204119056</v>
      </c>
    </row>
    <row r="16" spans="1:6">
      <c r="A16" s="1" t="s">
        <v>94</v>
      </c>
      <c r="B16" s="1">
        <v>2120</v>
      </c>
      <c r="C16" s="2" t="s">
        <v>83</v>
      </c>
      <c r="D16" s="10">
        <f t="shared" si="0"/>
        <v>0.51727999999999996</v>
      </c>
      <c r="E16" s="12">
        <f t="shared" si="1"/>
        <v>4.2400000000000006E-4</v>
      </c>
      <c r="F16" s="10">
        <v>142.68956016119057</v>
      </c>
    </row>
    <row r="17" spans="1:6">
      <c r="A17" s="1" t="s">
        <v>95</v>
      </c>
      <c r="B17" s="1">
        <v>2150</v>
      </c>
      <c r="C17" s="2" t="s">
        <v>83</v>
      </c>
      <c r="D17" s="10">
        <f t="shared" si="0"/>
        <v>0.52459999999999996</v>
      </c>
      <c r="E17" s="12">
        <f t="shared" si="1"/>
        <v>4.3000000000000004E-4</v>
      </c>
      <c r="F17" s="10">
        <v>144.61519422119056</v>
      </c>
    </row>
    <row r="18" spans="1:6">
      <c r="A18" s="1" t="s">
        <v>96</v>
      </c>
      <c r="B18" s="1">
        <v>2240</v>
      </c>
      <c r="C18" s="2" t="s">
        <v>83</v>
      </c>
      <c r="D18" s="10">
        <f t="shared" si="0"/>
        <v>0.54655999999999993</v>
      </c>
      <c r="E18" s="12">
        <f t="shared" si="1"/>
        <v>4.4800000000000005E-4</v>
      </c>
      <c r="F18" s="10">
        <v>150.64884760919057</v>
      </c>
    </row>
    <row r="19" spans="1:6">
      <c r="A19" s="1" t="s">
        <v>97</v>
      </c>
      <c r="B19" s="1">
        <v>2280</v>
      </c>
      <c r="C19" s="2" t="s">
        <v>83</v>
      </c>
      <c r="D19" s="10">
        <f t="shared" si="0"/>
        <v>0.55632000000000004</v>
      </c>
      <c r="E19" s="12">
        <f t="shared" si="1"/>
        <v>4.5600000000000003E-4</v>
      </c>
      <c r="F19" s="10">
        <v>153.21635968919057</v>
      </c>
    </row>
    <row r="20" spans="1:6">
      <c r="A20" s="1" t="s">
        <v>98</v>
      </c>
      <c r="B20" s="1">
        <v>2360</v>
      </c>
      <c r="C20" s="2" t="s">
        <v>83</v>
      </c>
      <c r="D20" s="10">
        <f t="shared" si="0"/>
        <v>0.57584000000000002</v>
      </c>
      <c r="E20" s="12">
        <f t="shared" si="1"/>
        <v>4.7200000000000003E-4</v>
      </c>
      <c r="F20" s="10">
        <v>158.35138384919057</v>
      </c>
    </row>
    <row r="21" spans="1:6">
      <c r="A21" s="1" t="s">
        <v>99</v>
      </c>
      <c r="B21" s="1">
        <v>2500</v>
      </c>
      <c r="C21" s="2" t="s">
        <v>83</v>
      </c>
      <c r="D21" s="10">
        <f t="shared" si="0"/>
        <v>0.61</v>
      </c>
      <c r="E21" s="12">
        <f t="shared" si="1"/>
        <v>5.0000000000000001E-4</v>
      </c>
      <c r="F21" s="10">
        <v>167.59442733719055</v>
      </c>
    </row>
    <row r="22" spans="1:6">
      <c r="A22" s="1" t="s">
        <v>100</v>
      </c>
      <c r="B22" s="1">
        <v>2650</v>
      </c>
      <c r="C22" s="2" t="s">
        <v>83</v>
      </c>
      <c r="D22" s="10">
        <f t="shared" si="0"/>
        <v>0.64659999999999995</v>
      </c>
      <c r="E22" s="12">
        <f t="shared" si="1"/>
        <v>5.3000000000000009E-4</v>
      </c>
      <c r="F22" s="10">
        <v>177.22259763719057</v>
      </c>
    </row>
    <row r="23" spans="1:6">
      <c r="A23" s="1" t="s">
        <v>101</v>
      </c>
      <c r="B23" s="1">
        <v>2800</v>
      </c>
      <c r="C23" s="2" t="s">
        <v>83</v>
      </c>
      <c r="D23" s="10">
        <f t="shared" si="0"/>
        <v>0.68320000000000003</v>
      </c>
      <c r="E23" s="12">
        <f t="shared" si="1"/>
        <v>5.6000000000000006E-4</v>
      </c>
      <c r="F23" s="10">
        <v>187.10751914519057</v>
      </c>
    </row>
    <row r="24" spans="1:6">
      <c r="A24" s="1" t="s">
        <v>102</v>
      </c>
      <c r="B24" s="1">
        <v>2900</v>
      </c>
      <c r="C24" s="2" t="s">
        <v>83</v>
      </c>
      <c r="D24" s="10">
        <f t="shared" si="0"/>
        <v>0.70760000000000001</v>
      </c>
      <c r="E24" s="12">
        <f t="shared" si="1"/>
        <v>5.8E-4</v>
      </c>
      <c r="F24" s="10">
        <v>193.52629934519058</v>
      </c>
    </row>
    <row r="25" spans="1:6">
      <c r="A25" s="1" t="s">
        <v>103</v>
      </c>
      <c r="B25" s="1">
        <v>3000</v>
      </c>
      <c r="C25" s="2" t="s">
        <v>83</v>
      </c>
      <c r="D25" s="10">
        <f t="shared" si="0"/>
        <v>0.73199999999999998</v>
      </c>
      <c r="E25" s="12">
        <f t="shared" si="1"/>
        <v>6.0000000000000006E-4</v>
      </c>
      <c r="F25" s="10">
        <v>200.20183075319056</v>
      </c>
    </row>
    <row r="26" spans="1:6">
      <c r="A26" s="1" t="s">
        <v>104</v>
      </c>
      <c r="B26" s="1">
        <v>3150</v>
      </c>
      <c r="C26" s="2" t="s">
        <v>83</v>
      </c>
      <c r="D26" s="10">
        <f t="shared" si="0"/>
        <v>0.76859999999999995</v>
      </c>
      <c r="E26" s="12">
        <f t="shared" si="1"/>
        <v>6.3000000000000003E-4</v>
      </c>
      <c r="F26" s="10">
        <v>209.95837665719057</v>
      </c>
    </row>
    <row r="27" spans="1:6">
      <c r="A27" s="1" t="s">
        <v>105</v>
      </c>
      <c r="B27" s="1">
        <v>3250</v>
      </c>
      <c r="C27" s="2" t="s">
        <v>83</v>
      </c>
      <c r="D27" s="10">
        <f t="shared" si="0"/>
        <v>0.79300000000000004</v>
      </c>
      <c r="E27" s="12">
        <f t="shared" si="1"/>
        <v>6.5000000000000008E-4</v>
      </c>
      <c r="F27" s="10">
        <v>216.50553246119057</v>
      </c>
    </row>
    <row r="28" spans="1:6">
      <c r="A28" s="1" t="s">
        <v>106</v>
      </c>
      <c r="B28" s="1">
        <v>3350</v>
      </c>
      <c r="C28" s="2" t="s">
        <v>83</v>
      </c>
      <c r="D28" s="10">
        <f t="shared" si="0"/>
        <v>0.81740000000000002</v>
      </c>
      <c r="E28" s="12">
        <f t="shared" si="1"/>
        <v>6.7000000000000002E-4</v>
      </c>
      <c r="F28" s="10">
        <v>222.92431266119058</v>
      </c>
    </row>
    <row r="29" spans="1:6">
      <c r="A29" s="1" t="s">
        <v>107</v>
      </c>
      <c r="B29" s="1">
        <v>3550</v>
      </c>
      <c r="C29" s="2" t="s">
        <v>83</v>
      </c>
      <c r="D29" s="10">
        <f t="shared" si="0"/>
        <v>0.86619999999999997</v>
      </c>
      <c r="E29" s="12">
        <f t="shared" si="1"/>
        <v>7.1000000000000002E-4</v>
      </c>
      <c r="F29" s="10">
        <v>236.01862426919058</v>
      </c>
    </row>
    <row r="30" spans="1:6">
      <c r="A30" s="1" t="s">
        <v>108</v>
      </c>
      <c r="B30" s="1">
        <v>3650</v>
      </c>
      <c r="C30" s="2" t="s">
        <v>83</v>
      </c>
      <c r="D30" s="10">
        <f t="shared" si="0"/>
        <v>0.89059999999999995</v>
      </c>
      <c r="E30" s="12">
        <f t="shared" si="1"/>
        <v>7.3000000000000007E-4</v>
      </c>
      <c r="F30" s="10">
        <v>242.56578007319058</v>
      </c>
    </row>
    <row r="31" spans="1:6">
      <c r="A31" s="1" t="s">
        <v>109</v>
      </c>
      <c r="B31" s="1">
        <v>3750</v>
      </c>
      <c r="C31" s="2" t="s">
        <v>83</v>
      </c>
      <c r="D31" s="10">
        <f t="shared" si="0"/>
        <v>0.91500000000000004</v>
      </c>
      <c r="E31" s="12">
        <f t="shared" si="1"/>
        <v>7.5000000000000002E-4</v>
      </c>
      <c r="F31" s="10">
        <v>249.11293587719058</v>
      </c>
    </row>
    <row r="32" spans="1:6">
      <c r="A32" s="1" t="s">
        <v>110</v>
      </c>
      <c r="B32" s="1">
        <v>4000</v>
      </c>
      <c r="C32" s="2" t="s">
        <v>83</v>
      </c>
      <c r="D32" s="10">
        <f t="shared" si="0"/>
        <v>0.97599999999999998</v>
      </c>
      <c r="E32" s="12">
        <f t="shared" si="1"/>
        <v>8.0000000000000004E-4</v>
      </c>
      <c r="F32" s="10">
        <v>265.41663758519059</v>
      </c>
    </row>
    <row r="33" spans="1:6">
      <c r="A33" s="1" t="s">
        <v>111</v>
      </c>
      <c r="B33" s="1">
        <v>4250</v>
      </c>
      <c r="C33" s="2" t="s">
        <v>83</v>
      </c>
      <c r="D33" s="10">
        <f t="shared" si="0"/>
        <v>1.0369999999999999</v>
      </c>
      <c r="E33" s="12">
        <f t="shared" si="1"/>
        <v>8.5000000000000006E-4</v>
      </c>
      <c r="F33" s="10">
        <v>281.59196368919061</v>
      </c>
    </row>
    <row r="34" spans="1:6">
      <c r="A34" s="1" t="s">
        <v>112</v>
      </c>
      <c r="B34" s="1">
        <v>4500</v>
      </c>
      <c r="C34" s="2" t="s">
        <v>83</v>
      </c>
      <c r="D34" s="10">
        <f t="shared" si="0"/>
        <v>1.0980000000000001</v>
      </c>
      <c r="E34" s="12">
        <f t="shared" si="1"/>
        <v>9.0000000000000008E-4</v>
      </c>
      <c r="F34" s="10">
        <v>297.89566539719056</v>
      </c>
    </row>
    <row r="35" spans="1:6">
      <c r="A35" s="1" t="s">
        <v>113</v>
      </c>
      <c r="B35" s="1">
        <v>4750</v>
      </c>
      <c r="C35" s="2" t="s">
        <v>83</v>
      </c>
      <c r="D35" s="10">
        <f t="shared" si="0"/>
        <v>1.159</v>
      </c>
      <c r="E35" s="12">
        <f t="shared" si="1"/>
        <v>9.5000000000000011E-4</v>
      </c>
      <c r="F35" s="10">
        <v>314.19936710519062</v>
      </c>
    </row>
    <row r="36" spans="1:6">
      <c r="A36" s="1" t="s">
        <v>114</v>
      </c>
      <c r="B36" s="1">
        <v>5000</v>
      </c>
      <c r="C36" s="2" t="s">
        <v>83</v>
      </c>
      <c r="D36" s="10">
        <f t="shared" si="0"/>
        <v>1.22</v>
      </c>
      <c r="E36" s="12">
        <f t="shared" si="1"/>
        <v>1E-3</v>
      </c>
      <c r="F36" s="10">
        <v>330.50306881319057</v>
      </c>
    </row>
    <row r="37" spans="1:6">
      <c r="A37" s="1" t="s">
        <v>115</v>
      </c>
      <c r="B37" s="1">
        <v>5300</v>
      </c>
      <c r="C37" s="2" t="s">
        <v>83</v>
      </c>
      <c r="D37" s="10">
        <f t="shared" si="0"/>
        <v>1.2931999999999999</v>
      </c>
      <c r="E37" s="12">
        <f t="shared" si="1"/>
        <v>1.0600000000000002E-3</v>
      </c>
      <c r="F37" s="10">
        <v>350.2729118291906</v>
      </c>
    </row>
    <row r="38" spans="1:6">
      <c r="A38" s="1" t="s">
        <v>116</v>
      </c>
      <c r="B38" s="1">
        <v>5600</v>
      </c>
      <c r="C38" s="2" t="s">
        <v>83</v>
      </c>
      <c r="D38" s="10">
        <f t="shared" si="0"/>
        <v>1.3664000000000001</v>
      </c>
      <c r="E38" s="12">
        <f t="shared" si="1"/>
        <v>1.1200000000000001E-3</v>
      </c>
      <c r="F38" s="10">
        <v>369.78600363719056</v>
      </c>
    </row>
    <row r="39" spans="1:6">
      <c r="A39" s="1" t="s">
        <v>117</v>
      </c>
      <c r="B39" s="1">
        <v>6000</v>
      </c>
      <c r="C39" s="2" t="s">
        <v>83</v>
      </c>
      <c r="D39" s="10">
        <f t="shared" si="0"/>
        <v>1.464</v>
      </c>
      <c r="E39" s="12">
        <f t="shared" si="1"/>
        <v>1.2000000000000001E-3</v>
      </c>
      <c r="F39" s="10">
        <v>395.84625124919057</v>
      </c>
    </row>
    <row r="40" spans="1:6">
      <c r="A40" s="1" t="s">
        <v>118</v>
      </c>
      <c r="B40" s="1">
        <v>6300</v>
      </c>
      <c r="C40" s="2" t="s">
        <v>83</v>
      </c>
      <c r="D40" s="10">
        <f t="shared" si="0"/>
        <v>1.5371999999999999</v>
      </c>
      <c r="E40" s="12">
        <f t="shared" si="1"/>
        <v>1.2600000000000001E-3</v>
      </c>
      <c r="F40" s="10">
        <v>415.35934305719059</v>
      </c>
    </row>
    <row r="41" spans="1:6">
      <c r="A41" s="1" t="s">
        <v>119</v>
      </c>
      <c r="B41" s="1">
        <v>6700</v>
      </c>
      <c r="C41" s="2" t="s">
        <v>83</v>
      </c>
      <c r="D41" s="10">
        <f t="shared" si="0"/>
        <v>1.6348</v>
      </c>
      <c r="E41" s="12">
        <f t="shared" si="1"/>
        <v>1.34E-3</v>
      </c>
      <c r="F41" s="10">
        <v>441.54796627319058</v>
      </c>
    </row>
    <row r="42" spans="1:6">
      <c r="A42" s="1" t="s">
        <v>120</v>
      </c>
      <c r="B42" s="1">
        <v>7100</v>
      </c>
      <c r="C42" s="2" t="s">
        <v>83</v>
      </c>
      <c r="D42" s="10">
        <f t="shared" si="0"/>
        <v>1.7323999999999999</v>
      </c>
      <c r="E42" s="12">
        <f t="shared" si="1"/>
        <v>1.42E-3</v>
      </c>
      <c r="F42" s="10">
        <v>467.60821388519059</v>
      </c>
    </row>
    <row r="43" spans="1:6">
      <c r="A43" s="1" t="s">
        <v>121</v>
      </c>
      <c r="B43" s="1">
        <v>7500</v>
      </c>
      <c r="C43" s="2" t="s">
        <v>83</v>
      </c>
      <c r="D43" s="10">
        <f t="shared" si="0"/>
        <v>1.83</v>
      </c>
      <c r="E43" s="12">
        <f t="shared" si="1"/>
        <v>1.5E-3</v>
      </c>
      <c r="F43" s="10">
        <v>493.66846149719061</v>
      </c>
    </row>
    <row r="44" spans="1:6">
      <c r="A44" s="1" t="s">
        <v>122</v>
      </c>
      <c r="B44" s="1">
        <v>8000</v>
      </c>
      <c r="C44" s="2" t="s">
        <v>83</v>
      </c>
      <c r="D44" s="10">
        <f t="shared" si="0"/>
        <v>1.952</v>
      </c>
      <c r="E44" s="12">
        <f t="shared" si="1"/>
        <v>1.6000000000000001E-3</v>
      </c>
      <c r="F44" s="10">
        <v>526.27586491319062</v>
      </c>
    </row>
  </sheetData>
  <autoFilter ref="A4:E4" xr:uid="{00000000-0009-0000-0000-000007000000}"/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2"/>
  <sheetViews>
    <sheetView workbookViewId="0">
      <selection activeCell="E12" sqref="E12"/>
    </sheetView>
  </sheetViews>
  <sheetFormatPr defaultRowHeight="15"/>
  <cols>
    <col min="2" max="2" width="6.85546875" bestFit="1" customWidth="1"/>
    <col min="3" max="3" width="9.28515625" bestFit="1" customWidth="1"/>
    <col min="4" max="4" width="21.85546875" bestFit="1" customWidth="1"/>
    <col min="5" max="5" width="25" style="11" customWidth="1"/>
    <col min="6" max="6" width="11.28515625" bestFit="1" customWidth="1"/>
  </cols>
  <sheetData>
    <row r="1" spans="1:6" s="3" customFormat="1">
      <c r="A1" s="28" t="s">
        <v>431</v>
      </c>
      <c r="B1" s="28"/>
      <c r="C1" s="28"/>
      <c r="D1" s="28"/>
      <c r="E1" s="28"/>
    </row>
    <row r="4" spans="1:6" s="4" customFormat="1">
      <c r="A4" s="6" t="s">
        <v>58</v>
      </c>
      <c r="B4" s="6" t="s">
        <v>59</v>
      </c>
      <c r="C4" s="6" t="s">
        <v>60</v>
      </c>
      <c r="D4" s="6" t="s">
        <v>62</v>
      </c>
      <c r="E4" s="6" t="s">
        <v>63</v>
      </c>
      <c r="F4" s="6" t="s">
        <v>61</v>
      </c>
    </row>
    <row r="5" spans="1:6">
      <c r="A5" s="7" t="s">
        <v>51</v>
      </c>
      <c r="B5" s="7">
        <v>732</v>
      </c>
      <c r="C5" s="8" t="s">
        <v>1</v>
      </c>
      <c r="D5" s="10">
        <f>0.122/1000*B5</f>
        <v>8.9303999999999994E-2</v>
      </c>
      <c r="E5" s="12">
        <f>0.000081/1000*B5</f>
        <v>5.9292000000000001E-5</v>
      </c>
      <c r="F5" s="10">
        <v>31.773038305190347</v>
      </c>
    </row>
    <row r="6" spans="1:6">
      <c r="A6" s="1" t="s">
        <v>52</v>
      </c>
      <c r="B6" s="1">
        <v>800</v>
      </c>
      <c r="C6" s="2" t="s">
        <v>1</v>
      </c>
      <c r="D6" s="10">
        <f t="shared" ref="D6:D61" si="0">0.122/1000*B6</f>
        <v>9.7599999999999992E-2</v>
      </c>
      <c r="E6" s="12">
        <f t="shared" ref="E6:E61" si="1">0.000081/1000*B6</f>
        <v>6.4800000000000003E-5</v>
      </c>
      <c r="F6" s="10">
        <v>34.340550385190348</v>
      </c>
    </row>
    <row r="7" spans="1:6">
      <c r="A7" s="1" t="s">
        <v>53</v>
      </c>
      <c r="B7" s="1">
        <v>850</v>
      </c>
      <c r="C7" s="2" t="s">
        <v>1</v>
      </c>
      <c r="D7" s="10">
        <f t="shared" si="0"/>
        <v>0.1037</v>
      </c>
      <c r="E7" s="12">
        <f t="shared" si="1"/>
        <v>6.8849999999999993E-5</v>
      </c>
      <c r="F7" s="10">
        <v>36.137808841190342</v>
      </c>
    </row>
    <row r="8" spans="1:6">
      <c r="A8" s="1" t="s">
        <v>54</v>
      </c>
      <c r="B8" s="1">
        <v>882</v>
      </c>
      <c r="C8" s="2" t="s">
        <v>1</v>
      </c>
      <c r="D8" s="10">
        <f t="shared" si="0"/>
        <v>0.10760399999999999</v>
      </c>
      <c r="E8" s="12">
        <f t="shared" si="1"/>
        <v>7.1441999999999998E-5</v>
      </c>
      <c r="F8" s="10">
        <v>37.421564881190349</v>
      </c>
    </row>
    <row r="9" spans="1:6">
      <c r="A9" s="1" t="s">
        <v>55</v>
      </c>
      <c r="B9" s="1">
        <v>900</v>
      </c>
      <c r="C9" s="2" t="s">
        <v>1</v>
      </c>
      <c r="D9" s="10">
        <f t="shared" si="0"/>
        <v>0.10979999999999999</v>
      </c>
      <c r="E9" s="12">
        <f t="shared" si="1"/>
        <v>7.2899999999999997E-5</v>
      </c>
      <c r="F9" s="10">
        <v>38.063442901190349</v>
      </c>
    </row>
    <row r="10" spans="1:6">
      <c r="A10" s="1" t="s">
        <v>56</v>
      </c>
      <c r="B10" s="1">
        <v>950</v>
      </c>
      <c r="C10" s="2" t="s">
        <v>1</v>
      </c>
      <c r="D10" s="10">
        <f t="shared" si="0"/>
        <v>0.1159</v>
      </c>
      <c r="E10" s="12">
        <f t="shared" si="1"/>
        <v>7.695E-5</v>
      </c>
      <c r="F10" s="10">
        <v>39.860701357190344</v>
      </c>
    </row>
    <row r="11" spans="1:6">
      <c r="A11" s="1" t="s">
        <v>57</v>
      </c>
      <c r="B11" s="1">
        <v>982</v>
      </c>
      <c r="C11" s="2" t="s">
        <v>1</v>
      </c>
      <c r="D11" s="10">
        <f t="shared" si="0"/>
        <v>0.11980399999999999</v>
      </c>
      <c r="E11" s="12">
        <f t="shared" si="1"/>
        <v>7.9541999999999992E-5</v>
      </c>
      <c r="F11" s="10">
        <v>41.016081793190345</v>
      </c>
    </row>
    <row r="12" spans="1:6">
      <c r="A12" s="1" t="s">
        <v>0</v>
      </c>
      <c r="B12" s="1">
        <v>1000</v>
      </c>
      <c r="C12" s="2" t="s">
        <v>1</v>
      </c>
      <c r="D12" s="10">
        <f t="shared" si="0"/>
        <v>0.122</v>
      </c>
      <c r="E12" s="12">
        <f t="shared" si="1"/>
        <v>8.1000000000000004E-5</v>
      </c>
      <c r="F12" s="10">
        <v>41.786335417190344</v>
      </c>
    </row>
    <row r="13" spans="1:6">
      <c r="A13" s="1" t="s">
        <v>2</v>
      </c>
      <c r="B13" s="1">
        <v>1032</v>
      </c>
      <c r="C13" s="2" t="s">
        <v>1</v>
      </c>
      <c r="D13" s="10">
        <f t="shared" si="0"/>
        <v>0.12590399999999999</v>
      </c>
      <c r="E13" s="12">
        <f t="shared" si="1"/>
        <v>8.3591999999999995E-5</v>
      </c>
      <c r="F13" s="10">
        <v>42.941715853190459</v>
      </c>
    </row>
    <row r="14" spans="1:6">
      <c r="A14" s="1" t="s">
        <v>3</v>
      </c>
      <c r="B14" s="1">
        <v>1060</v>
      </c>
      <c r="C14" s="2" t="s">
        <v>1</v>
      </c>
      <c r="D14" s="10">
        <f t="shared" si="0"/>
        <v>0.12931999999999999</v>
      </c>
      <c r="E14" s="12">
        <f t="shared" si="1"/>
        <v>8.5859999999999994E-5</v>
      </c>
      <c r="F14" s="10">
        <v>43.968720685190348</v>
      </c>
    </row>
    <row r="15" spans="1:6">
      <c r="A15" s="1" t="s">
        <v>4</v>
      </c>
      <c r="B15" s="1">
        <v>1082</v>
      </c>
      <c r="C15" s="2" t="s">
        <v>1</v>
      </c>
      <c r="D15" s="10">
        <f t="shared" si="0"/>
        <v>0.13200400000000001</v>
      </c>
      <c r="E15" s="12">
        <f t="shared" si="1"/>
        <v>8.7641999999999999E-5</v>
      </c>
      <c r="F15" s="10">
        <v>44.738974309190347</v>
      </c>
    </row>
    <row r="16" spans="1:6">
      <c r="A16" s="1" t="s">
        <v>5</v>
      </c>
      <c r="B16" s="1">
        <v>1120</v>
      </c>
      <c r="C16" s="2" t="s">
        <v>1</v>
      </c>
      <c r="D16" s="10">
        <f t="shared" si="0"/>
        <v>0.13663999999999998</v>
      </c>
      <c r="E16" s="12">
        <f t="shared" si="1"/>
        <v>9.0719999999999999E-5</v>
      </c>
      <c r="F16" s="10">
        <v>46.151105953190346</v>
      </c>
    </row>
    <row r="17" spans="1:6">
      <c r="A17" s="1" t="s">
        <v>6</v>
      </c>
      <c r="B17" s="1">
        <v>1180</v>
      </c>
      <c r="C17" s="2" t="s">
        <v>1</v>
      </c>
      <c r="D17" s="10">
        <f t="shared" si="0"/>
        <v>0.14396</v>
      </c>
      <c r="E17" s="12">
        <f t="shared" si="1"/>
        <v>9.5580000000000003E-5</v>
      </c>
      <c r="F17" s="10">
        <v>48.590242429190354</v>
      </c>
    </row>
    <row r="18" spans="1:6">
      <c r="A18" s="1" t="s">
        <v>7</v>
      </c>
      <c r="B18" s="1">
        <v>1207</v>
      </c>
      <c r="C18" s="2" t="s">
        <v>1</v>
      </c>
      <c r="D18" s="10">
        <f t="shared" si="0"/>
        <v>0.147254</v>
      </c>
      <c r="E18" s="12">
        <f t="shared" si="1"/>
        <v>9.7767000000000001E-5</v>
      </c>
      <c r="F18" s="10">
        <v>49.488871657190458</v>
      </c>
    </row>
    <row r="19" spans="1:6">
      <c r="A19" s="1" t="s">
        <v>8</v>
      </c>
      <c r="B19" s="1">
        <v>1232</v>
      </c>
      <c r="C19" s="2" t="s">
        <v>1</v>
      </c>
      <c r="D19" s="10">
        <f t="shared" si="0"/>
        <v>0.15030399999999999</v>
      </c>
      <c r="E19" s="12">
        <f t="shared" si="1"/>
        <v>9.9791999999999996E-5</v>
      </c>
      <c r="F19" s="10">
        <v>50.515876489190354</v>
      </c>
    </row>
    <row r="20" spans="1:6">
      <c r="A20" s="1" t="s">
        <v>9</v>
      </c>
      <c r="B20" s="1">
        <v>1250</v>
      </c>
      <c r="C20" s="2" t="s">
        <v>1</v>
      </c>
      <c r="D20" s="10">
        <f t="shared" si="0"/>
        <v>0.1525</v>
      </c>
      <c r="E20" s="12">
        <f t="shared" si="1"/>
        <v>1.0124999999999999E-4</v>
      </c>
      <c r="F20" s="10">
        <v>51.157754509190454</v>
      </c>
    </row>
    <row r="21" spans="1:6">
      <c r="A21" s="1" t="s">
        <v>10</v>
      </c>
      <c r="B21" s="1">
        <v>1257</v>
      </c>
      <c r="C21" s="2" t="s">
        <v>1</v>
      </c>
      <c r="D21" s="10">
        <f t="shared" si="0"/>
        <v>0.15335399999999999</v>
      </c>
      <c r="E21" s="12">
        <f t="shared" si="1"/>
        <v>1.0181699999999999E-4</v>
      </c>
      <c r="F21" s="10">
        <v>51.414505717190458</v>
      </c>
    </row>
    <row r="22" spans="1:6">
      <c r="A22" s="1" t="s">
        <v>11</v>
      </c>
      <c r="B22" s="1">
        <v>1282</v>
      </c>
      <c r="C22" s="2" t="s">
        <v>1</v>
      </c>
      <c r="D22" s="10">
        <f t="shared" si="0"/>
        <v>0.15640399999999999</v>
      </c>
      <c r="E22" s="12">
        <f t="shared" si="1"/>
        <v>1.03842E-4</v>
      </c>
      <c r="F22" s="10">
        <v>52.313134945190455</v>
      </c>
    </row>
    <row r="23" spans="1:6">
      <c r="A23" s="1" t="s">
        <v>12</v>
      </c>
      <c r="B23" s="1">
        <v>1307</v>
      </c>
      <c r="C23" s="2" t="s">
        <v>1</v>
      </c>
      <c r="D23" s="10">
        <f t="shared" si="0"/>
        <v>0.15945399999999998</v>
      </c>
      <c r="E23" s="12">
        <f t="shared" si="1"/>
        <v>1.0586699999999999E-4</v>
      </c>
      <c r="F23" s="10">
        <v>53.211764173190353</v>
      </c>
    </row>
    <row r="24" spans="1:6">
      <c r="A24" s="1" t="s">
        <v>13</v>
      </c>
      <c r="B24" s="1">
        <v>1320</v>
      </c>
      <c r="C24" s="2" t="s">
        <v>1</v>
      </c>
      <c r="D24" s="10">
        <f t="shared" si="0"/>
        <v>0.16103999999999999</v>
      </c>
      <c r="E24" s="12">
        <f t="shared" si="1"/>
        <v>1.0692E-4</v>
      </c>
      <c r="F24" s="10">
        <v>53.725266589190348</v>
      </c>
    </row>
    <row r="25" spans="1:6">
      <c r="A25" s="1" t="s">
        <v>14</v>
      </c>
      <c r="B25" s="1">
        <v>1332</v>
      </c>
      <c r="C25" s="2" t="s">
        <v>1</v>
      </c>
      <c r="D25" s="10">
        <f t="shared" si="0"/>
        <v>0.16250400000000001</v>
      </c>
      <c r="E25" s="12">
        <f t="shared" si="1"/>
        <v>1.07892E-4</v>
      </c>
      <c r="F25" s="10">
        <v>54.11039340119035</v>
      </c>
    </row>
    <row r="26" spans="1:6">
      <c r="A26" s="1" t="s">
        <v>15</v>
      </c>
      <c r="B26" s="1">
        <v>1357</v>
      </c>
      <c r="C26" s="2" t="s">
        <v>1</v>
      </c>
      <c r="D26" s="10">
        <f t="shared" si="0"/>
        <v>0.16555400000000001</v>
      </c>
      <c r="E26" s="12">
        <f t="shared" si="1"/>
        <v>1.09917E-4</v>
      </c>
      <c r="F26" s="10">
        <v>55.137398233190346</v>
      </c>
    </row>
    <row r="27" spans="1:6">
      <c r="A27" s="1" t="s">
        <v>16</v>
      </c>
      <c r="B27" s="1">
        <v>1400</v>
      </c>
      <c r="C27" s="2" t="s">
        <v>1</v>
      </c>
      <c r="D27" s="10">
        <f t="shared" si="0"/>
        <v>0.17080000000000001</v>
      </c>
      <c r="E27" s="12">
        <f t="shared" si="1"/>
        <v>1.1339999999999999E-4</v>
      </c>
      <c r="F27" s="10">
        <v>56.677905481190457</v>
      </c>
    </row>
    <row r="28" spans="1:6">
      <c r="A28" s="1" t="s">
        <v>17</v>
      </c>
      <c r="B28" s="1">
        <v>1432</v>
      </c>
      <c r="C28" s="2" t="s">
        <v>1</v>
      </c>
      <c r="D28" s="10">
        <f t="shared" si="0"/>
        <v>0.174704</v>
      </c>
      <c r="E28" s="12">
        <f t="shared" si="1"/>
        <v>1.15992E-4</v>
      </c>
      <c r="F28" s="10">
        <v>57.833285917190345</v>
      </c>
    </row>
    <row r="29" spans="1:6">
      <c r="A29" s="1" t="s">
        <v>18</v>
      </c>
      <c r="B29" s="1">
        <v>1457</v>
      </c>
      <c r="C29" s="2" t="s">
        <v>1</v>
      </c>
      <c r="D29" s="10">
        <f t="shared" si="0"/>
        <v>0.177754</v>
      </c>
      <c r="E29" s="12">
        <f t="shared" si="1"/>
        <v>1.1801699999999999E-4</v>
      </c>
      <c r="F29" s="10">
        <v>58.731915145190342</v>
      </c>
    </row>
    <row r="30" spans="1:6">
      <c r="A30" s="1" t="s">
        <v>19</v>
      </c>
      <c r="B30" s="1">
        <v>1482</v>
      </c>
      <c r="C30" s="2" t="s">
        <v>1</v>
      </c>
      <c r="D30" s="10">
        <f t="shared" si="0"/>
        <v>0.18080399999999999</v>
      </c>
      <c r="E30" s="12">
        <f t="shared" si="1"/>
        <v>1.20042E-4</v>
      </c>
      <c r="F30" s="10">
        <v>59.758919977190345</v>
      </c>
    </row>
    <row r="31" spans="1:6">
      <c r="A31" s="1" t="s">
        <v>20</v>
      </c>
      <c r="B31" s="1">
        <v>1500</v>
      </c>
      <c r="C31" s="2" t="s">
        <v>1</v>
      </c>
      <c r="D31" s="10">
        <f t="shared" si="0"/>
        <v>0.183</v>
      </c>
      <c r="E31" s="12">
        <f t="shared" si="1"/>
        <v>1.215E-4</v>
      </c>
      <c r="F31" s="10">
        <v>60.400797997190459</v>
      </c>
    </row>
    <row r="32" spans="1:6">
      <c r="A32" s="1" t="s">
        <v>21</v>
      </c>
      <c r="B32" s="1">
        <v>1557</v>
      </c>
      <c r="C32" s="2" t="s">
        <v>1</v>
      </c>
      <c r="D32" s="10">
        <f t="shared" si="0"/>
        <v>0.18995399999999998</v>
      </c>
      <c r="E32" s="12">
        <f t="shared" si="1"/>
        <v>1.26117E-4</v>
      </c>
      <c r="F32" s="10">
        <v>62.454807661190451</v>
      </c>
    </row>
    <row r="33" spans="1:6">
      <c r="A33" s="1" t="s">
        <v>22</v>
      </c>
      <c r="B33" s="1">
        <v>1600</v>
      </c>
      <c r="C33" s="2" t="s">
        <v>1</v>
      </c>
      <c r="D33" s="10">
        <f t="shared" si="0"/>
        <v>0.19519999999999998</v>
      </c>
      <c r="E33" s="12">
        <f t="shared" si="1"/>
        <v>1.2960000000000001E-4</v>
      </c>
      <c r="F33" s="10">
        <v>64.252066117190353</v>
      </c>
    </row>
    <row r="34" spans="1:6">
      <c r="A34" s="1" t="s">
        <v>23</v>
      </c>
      <c r="B34" s="1">
        <v>1632</v>
      </c>
      <c r="C34" s="2" t="s">
        <v>1</v>
      </c>
      <c r="D34" s="10">
        <f t="shared" si="0"/>
        <v>0.199104</v>
      </c>
      <c r="E34" s="12">
        <f t="shared" si="1"/>
        <v>1.32192E-4</v>
      </c>
      <c r="F34" s="10">
        <v>65.407446553190354</v>
      </c>
    </row>
    <row r="35" spans="1:6">
      <c r="A35" s="1" t="s">
        <v>24</v>
      </c>
      <c r="B35" s="1">
        <v>1700</v>
      </c>
      <c r="C35" s="2" t="s">
        <v>1</v>
      </c>
      <c r="D35" s="10">
        <f t="shared" si="0"/>
        <v>0.2074</v>
      </c>
      <c r="E35" s="12">
        <f t="shared" si="1"/>
        <v>1.3769999999999999E-4</v>
      </c>
      <c r="F35" s="10">
        <v>67.974958633190354</v>
      </c>
    </row>
    <row r="36" spans="1:6">
      <c r="A36" s="1" t="s">
        <v>25</v>
      </c>
      <c r="B36" s="1">
        <v>1757</v>
      </c>
      <c r="C36" s="2" t="s">
        <v>1</v>
      </c>
      <c r="D36" s="10">
        <f t="shared" si="0"/>
        <v>0.21435399999999999</v>
      </c>
      <c r="E36" s="12">
        <f t="shared" si="1"/>
        <v>1.4231699999999999E-4</v>
      </c>
      <c r="F36" s="10">
        <v>70.02896829719046</v>
      </c>
    </row>
    <row r="37" spans="1:6">
      <c r="A37" s="1" t="s">
        <v>26</v>
      </c>
      <c r="B37" s="1">
        <v>1782</v>
      </c>
      <c r="C37" s="2" t="s">
        <v>1</v>
      </c>
      <c r="D37" s="10">
        <f t="shared" si="0"/>
        <v>0.21740399999999999</v>
      </c>
      <c r="E37" s="12">
        <f t="shared" si="1"/>
        <v>1.4434199999999999E-4</v>
      </c>
      <c r="F37" s="10">
        <v>70.927597525190464</v>
      </c>
    </row>
    <row r="38" spans="1:6">
      <c r="A38" s="1" t="s">
        <v>27</v>
      </c>
      <c r="B38" s="1">
        <v>1800</v>
      </c>
      <c r="C38" s="2" t="s">
        <v>1</v>
      </c>
      <c r="D38" s="10">
        <f t="shared" si="0"/>
        <v>0.21959999999999999</v>
      </c>
      <c r="E38" s="12">
        <f t="shared" si="1"/>
        <v>1.4579999999999999E-4</v>
      </c>
      <c r="F38" s="10">
        <v>71.569475545190457</v>
      </c>
    </row>
    <row r="39" spans="1:6">
      <c r="A39" s="1" t="s">
        <v>28</v>
      </c>
      <c r="B39" s="1">
        <v>1832</v>
      </c>
      <c r="C39" s="2" t="s">
        <v>1</v>
      </c>
      <c r="D39" s="10">
        <f t="shared" si="0"/>
        <v>0.22350400000000001</v>
      </c>
      <c r="E39" s="12">
        <f t="shared" si="1"/>
        <v>1.4839199999999998E-4</v>
      </c>
      <c r="F39" s="10">
        <v>72.853231585190358</v>
      </c>
    </row>
    <row r="40" spans="1:6">
      <c r="A40" s="1" t="s">
        <v>29</v>
      </c>
      <c r="B40" s="1">
        <v>1857</v>
      </c>
      <c r="C40" s="2" t="s">
        <v>1</v>
      </c>
      <c r="D40" s="10">
        <f t="shared" si="0"/>
        <v>0.22655400000000001</v>
      </c>
      <c r="E40" s="12">
        <f t="shared" si="1"/>
        <v>1.5041699999999999E-4</v>
      </c>
      <c r="F40" s="10">
        <v>73.751860813190348</v>
      </c>
    </row>
    <row r="41" spans="1:6">
      <c r="A41" s="1" t="s">
        <v>30</v>
      </c>
      <c r="B41" s="1">
        <v>1882</v>
      </c>
      <c r="C41" s="2" t="s">
        <v>1</v>
      </c>
      <c r="D41" s="10">
        <f t="shared" si="0"/>
        <v>0.229604</v>
      </c>
      <c r="E41" s="12">
        <f t="shared" si="1"/>
        <v>1.52442E-4</v>
      </c>
      <c r="F41" s="10">
        <v>74.650490041190352</v>
      </c>
    </row>
    <row r="42" spans="1:6">
      <c r="A42" s="1" t="s">
        <v>31</v>
      </c>
      <c r="B42" s="1">
        <v>1900</v>
      </c>
      <c r="C42" s="2" t="s">
        <v>1</v>
      </c>
      <c r="D42" s="10">
        <f t="shared" si="0"/>
        <v>0.23180000000000001</v>
      </c>
      <c r="E42" s="12">
        <f t="shared" si="1"/>
        <v>1.539E-4</v>
      </c>
      <c r="F42" s="10">
        <v>75.292368061190345</v>
      </c>
    </row>
    <row r="43" spans="1:6">
      <c r="A43" s="1" t="s">
        <v>32</v>
      </c>
      <c r="B43" s="1">
        <v>2000</v>
      </c>
      <c r="C43" s="2" t="s">
        <v>1</v>
      </c>
      <c r="D43" s="10">
        <f t="shared" si="0"/>
        <v>0.24399999999999999</v>
      </c>
      <c r="E43" s="12">
        <f t="shared" si="1"/>
        <v>1.6200000000000001E-4</v>
      </c>
      <c r="F43" s="10">
        <v>79.01526057719046</v>
      </c>
    </row>
    <row r="44" spans="1:6">
      <c r="A44" s="1" t="s">
        <v>33</v>
      </c>
      <c r="B44" s="1">
        <v>2120</v>
      </c>
      <c r="C44" s="2" t="s">
        <v>1</v>
      </c>
      <c r="D44" s="10">
        <f t="shared" si="0"/>
        <v>0.25863999999999998</v>
      </c>
      <c r="E44" s="12">
        <f t="shared" si="1"/>
        <v>1.7171999999999999E-4</v>
      </c>
      <c r="F44" s="10">
        <v>83.636782321190452</v>
      </c>
    </row>
    <row r="45" spans="1:6">
      <c r="A45" s="1" t="s">
        <v>34</v>
      </c>
      <c r="B45" s="1">
        <v>2232</v>
      </c>
      <c r="C45" s="2" t="s">
        <v>1</v>
      </c>
      <c r="D45" s="10">
        <f t="shared" si="0"/>
        <v>0.27230399999999999</v>
      </c>
      <c r="E45" s="12">
        <f t="shared" si="1"/>
        <v>1.8079199999999999E-4</v>
      </c>
      <c r="F45" s="10">
        <v>87.744801649190464</v>
      </c>
    </row>
    <row r="46" spans="1:6">
      <c r="A46" s="1" t="s">
        <v>35</v>
      </c>
      <c r="B46" s="1">
        <v>2240</v>
      </c>
      <c r="C46" s="2" t="s">
        <v>1</v>
      </c>
      <c r="D46" s="10">
        <f t="shared" si="0"/>
        <v>0.27327999999999997</v>
      </c>
      <c r="E46" s="12">
        <f t="shared" si="1"/>
        <v>1.8144E-4</v>
      </c>
      <c r="F46" s="10">
        <v>88.001552857190461</v>
      </c>
    </row>
    <row r="47" spans="1:6">
      <c r="A47" s="1" t="s">
        <v>36</v>
      </c>
      <c r="B47" s="1">
        <v>2282</v>
      </c>
      <c r="C47" s="2" t="s">
        <v>1</v>
      </c>
      <c r="D47" s="10">
        <f t="shared" si="0"/>
        <v>0.27840399999999998</v>
      </c>
      <c r="E47" s="12">
        <f t="shared" si="1"/>
        <v>1.84842E-4</v>
      </c>
      <c r="F47" s="10">
        <v>89.670435709190457</v>
      </c>
    </row>
    <row r="48" spans="1:6">
      <c r="A48" s="1" t="s">
        <v>37</v>
      </c>
      <c r="B48" s="1">
        <v>2300</v>
      </c>
      <c r="C48" s="2" t="s">
        <v>1</v>
      </c>
      <c r="D48" s="10">
        <f t="shared" si="0"/>
        <v>0.28060000000000002</v>
      </c>
      <c r="E48" s="12">
        <f t="shared" si="1"/>
        <v>1.863E-4</v>
      </c>
      <c r="F48" s="10">
        <v>90.31231372919045</v>
      </c>
    </row>
    <row r="49" spans="1:6">
      <c r="A49" s="1" t="s">
        <v>38</v>
      </c>
      <c r="B49" s="1">
        <v>2360</v>
      </c>
      <c r="C49" s="2" t="s">
        <v>1</v>
      </c>
      <c r="D49" s="10">
        <f t="shared" si="0"/>
        <v>0.28792000000000001</v>
      </c>
      <c r="E49" s="12">
        <f t="shared" si="1"/>
        <v>1.9116000000000001E-4</v>
      </c>
      <c r="F49" s="10">
        <v>92.494698997190355</v>
      </c>
    </row>
    <row r="50" spans="1:6">
      <c r="A50" s="1" t="s">
        <v>39</v>
      </c>
      <c r="B50" s="1">
        <v>2500</v>
      </c>
      <c r="C50" s="2" t="s">
        <v>1</v>
      </c>
      <c r="D50" s="10">
        <f t="shared" si="0"/>
        <v>0.30499999999999999</v>
      </c>
      <c r="E50" s="12">
        <f t="shared" si="1"/>
        <v>2.0249999999999999E-4</v>
      </c>
      <c r="F50" s="10">
        <v>97.758098761190453</v>
      </c>
    </row>
    <row r="51" spans="1:6">
      <c r="A51" s="1" t="s">
        <v>40</v>
      </c>
      <c r="B51" s="1">
        <v>2650</v>
      </c>
      <c r="C51" s="2" t="s">
        <v>1</v>
      </c>
      <c r="D51" s="10">
        <f t="shared" si="0"/>
        <v>0.32329999999999998</v>
      </c>
      <c r="E51" s="12">
        <f t="shared" si="1"/>
        <v>2.1464999999999999E-4</v>
      </c>
      <c r="F51" s="10">
        <v>103.40662533719046</v>
      </c>
    </row>
    <row r="52" spans="1:6">
      <c r="A52" s="1" t="s">
        <v>41</v>
      </c>
      <c r="B52" s="1">
        <v>2800</v>
      </c>
      <c r="C52" s="2" t="s">
        <v>1</v>
      </c>
      <c r="D52" s="10">
        <f t="shared" si="0"/>
        <v>0.34160000000000001</v>
      </c>
      <c r="E52" s="12">
        <f t="shared" si="1"/>
        <v>2.2679999999999998E-4</v>
      </c>
      <c r="F52" s="10">
        <v>108.92677630919057</v>
      </c>
    </row>
    <row r="53" spans="1:6">
      <c r="A53" s="1" t="s">
        <v>42</v>
      </c>
      <c r="B53" s="1">
        <v>2832</v>
      </c>
      <c r="C53" s="2" t="s">
        <v>1</v>
      </c>
      <c r="D53" s="10">
        <f t="shared" si="0"/>
        <v>0.34550399999999998</v>
      </c>
      <c r="E53" s="12">
        <f t="shared" si="1"/>
        <v>2.29392E-4</v>
      </c>
      <c r="F53" s="10">
        <v>110.08215674519057</v>
      </c>
    </row>
    <row r="54" spans="1:6">
      <c r="A54" s="1" t="s">
        <v>43</v>
      </c>
      <c r="B54" s="1">
        <v>3000</v>
      </c>
      <c r="C54" s="2" t="s">
        <v>1</v>
      </c>
      <c r="D54" s="10">
        <f t="shared" si="0"/>
        <v>0.36599999999999999</v>
      </c>
      <c r="E54" s="12">
        <f t="shared" si="1"/>
        <v>2.43E-4</v>
      </c>
      <c r="F54" s="10">
        <v>116.50093694519056</v>
      </c>
    </row>
    <row r="55" spans="1:6">
      <c r="A55" s="1" t="s">
        <v>44</v>
      </c>
      <c r="B55" s="1">
        <v>3150</v>
      </c>
      <c r="C55" s="2" t="s">
        <v>1</v>
      </c>
      <c r="D55" s="10">
        <f t="shared" si="0"/>
        <v>0.38429999999999997</v>
      </c>
      <c r="E55" s="12">
        <f t="shared" si="1"/>
        <v>2.5514999999999999E-4</v>
      </c>
      <c r="F55" s="10">
        <v>122.02108791719056</v>
      </c>
    </row>
    <row r="56" spans="1:6">
      <c r="A56" s="1" t="s">
        <v>45</v>
      </c>
      <c r="B56" s="1">
        <v>3350</v>
      </c>
      <c r="C56" s="2" t="s">
        <v>1</v>
      </c>
      <c r="D56" s="10">
        <f t="shared" si="0"/>
        <v>0.40870000000000001</v>
      </c>
      <c r="E56" s="12">
        <f t="shared" si="1"/>
        <v>2.7135000000000001E-4</v>
      </c>
      <c r="F56" s="10">
        <v>129.46687294919056</v>
      </c>
    </row>
    <row r="57" spans="1:6">
      <c r="A57" s="1" t="s">
        <v>46</v>
      </c>
      <c r="B57" s="1">
        <v>3550</v>
      </c>
      <c r="C57" s="2" t="s">
        <v>1</v>
      </c>
      <c r="D57" s="10">
        <f t="shared" si="0"/>
        <v>0.43309999999999998</v>
      </c>
      <c r="E57" s="12">
        <f t="shared" si="1"/>
        <v>2.8754999999999997E-4</v>
      </c>
      <c r="F57" s="10">
        <v>136.91265798119056</v>
      </c>
    </row>
    <row r="58" spans="1:6">
      <c r="A58" s="1" t="s">
        <v>47</v>
      </c>
      <c r="B58" s="1">
        <v>3750</v>
      </c>
      <c r="C58" s="2" t="s">
        <v>1</v>
      </c>
      <c r="D58" s="10">
        <f t="shared" si="0"/>
        <v>0.45750000000000002</v>
      </c>
      <c r="E58" s="12">
        <f t="shared" si="1"/>
        <v>3.0374999999999998E-4</v>
      </c>
      <c r="F58" s="10">
        <v>144.35844301319059</v>
      </c>
    </row>
    <row r="59" spans="1:6">
      <c r="A59" s="1" t="s">
        <v>48</v>
      </c>
      <c r="B59" s="1">
        <v>4000</v>
      </c>
      <c r="C59" s="2" t="s">
        <v>1</v>
      </c>
      <c r="D59" s="10">
        <f t="shared" si="0"/>
        <v>0.48799999999999999</v>
      </c>
      <c r="E59" s="12">
        <f t="shared" si="1"/>
        <v>3.2400000000000001E-4</v>
      </c>
      <c r="F59" s="10">
        <v>153.72986210519056</v>
      </c>
    </row>
    <row r="60" spans="1:6">
      <c r="A60" s="1" t="s">
        <v>49</v>
      </c>
      <c r="B60" s="1">
        <v>4250</v>
      </c>
      <c r="C60" s="2" t="s">
        <v>1</v>
      </c>
      <c r="D60" s="10">
        <f t="shared" si="0"/>
        <v>0.51849999999999996</v>
      </c>
      <c r="E60" s="12">
        <f t="shared" si="1"/>
        <v>3.4424999999999999E-4</v>
      </c>
      <c r="F60" s="10">
        <v>162.97290559319057</v>
      </c>
    </row>
    <row r="61" spans="1:6">
      <c r="A61" s="1" t="s">
        <v>50</v>
      </c>
      <c r="B61" s="1">
        <v>4500</v>
      </c>
      <c r="C61" s="2" t="s">
        <v>1</v>
      </c>
      <c r="D61" s="10">
        <f t="shared" si="0"/>
        <v>0.54900000000000004</v>
      </c>
      <c r="E61" s="12">
        <f t="shared" si="1"/>
        <v>3.6449999999999997E-4</v>
      </c>
      <c r="F61" s="10">
        <v>172.47270028919058</v>
      </c>
    </row>
    <row r="62" spans="1:6">
      <c r="D62" s="9"/>
    </row>
  </sheetData>
  <autoFilter ref="A4:E4" xr:uid="{00000000-0009-0000-0000-000008000000}"/>
  <sortState xmlns:xlrd2="http://schemas.microsoft.com/office/spreadsheetml/2017/richdata2" ref="A6:C62">
    <sortCondition ref="B5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АБСОЛЮТ-РТИ</vt:lpstr>
      <vt:lpstr>A</vt:lpstr>
      <vt:lpstr>В(Б)</vt:lpstr>
      <vt:lpstr>С(В)</vt:lpstr>
      <vt:lpstr>Д(Е)</vt:lpstr>
      <vt:lpstr>Е(Д)</vt:lpstr>
      <vt:lpstr>Z(O)</vt:lpstr>
      <vt:lpstr>SPB</vt:lpstr>
      <vt:lpstr>SPA</vt:lpstr>
      <vt:lpstr>SPC</vt:lpstr>
      <vt:lpstr>SPZ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SVX</dc:creator>
  <cp:lastModifiedBy>79090</cp:lastModifiedBy>
  <dcterms:created xsi:type="dcterms:W3CDTF">2020-10-08T04:32:48Z</dcterms:created>
  <dcterms:modified xsi:type="dcterms:W3CDTF">2020-10-13T07:10:54Z</dcterms:modified>
</cp:coreProperties>
</file>